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INTA\Downloads\"/>
    </mc:Choice>
  </mc:AlternateContent>
  <xr:revisionPtr revIDLastSave="0" documentId="13_ncr:1_{E692E33F-C5DB-4B63-AAD1-406EE1CD14A9}" xr6:coauthVersionLast="36" xr6:coauthVersionMax="36" xr10:uidLastSave="{00000000-0000-0000-0000-000000000000}"/>
  <bookViews>
    <workbookView xWindow="0" yWindow="0" windowWidth="28800" windowHeight="12225" xr2:uid="{00000000-000D-0000-FFFF-FFFF00000000}"/>
  </bookViews>
  <sheets>
    <sheet name="Hoja1" sheetId="1" r:id="rId1"/>
  </sheets>
  <definedNames>
    <definedName name="_xlnm._FilterDatabase" localSheetId="0" hidden="1">Hoja1!$A$8:$J$844</definedName>
    <definedName name="_xlnm.Print_Area" localSheetId="0">Hoja1!$A$1:$J$860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3" i="1" l="1"/>
  <c r="H341" i="1"/>
  <c r="H362" i="1"/>
  <c r="H393" i="1"/>
  <c r="H399" i="1"/>
  <c r="H413" i="1"/>
  <c r="H551" i="1"/>
  <c r="H361" i="1" l="1"/>
  <c r="H596" i="1" l="1"/>
  <c r="H646" i="1"/>
  <c r="H729" i="1"/>
  <c r="H770" i="1"/>
  <c r="H794" i="1"/>
  <c r="H109" i="1" l="1"/>
  <c r="H169" i="1" l="1"/>
  <c r="H66" i="1"/>
  <c r="H59" i="1"/>
  <c r="H53" i="1"/>
  <c r="H47" i="1"/>
  <c r="H27" i="1"/>
  <c r="H20" i="1"/>
  <c r="H13" i="1" l="1"/>
  <c r="H10" i="1" s="1"/>
  <c r="H705" i="1" l="1"/>
  <c r="H674" i="1" s="1"/>
  <c r="H510" i="1"/>
  <c r="H453" i="1"/>
  <c r="H441" i="1" s="1"/>
  <c r="H505" i="1" l="1"/>
  <c r="H4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Jacqueline</author>
  </authors>
  <commentList>
    <comment ref="J27" authorId="0" shapeId="0" xr:uid="{00000000-0006-0000-0000-000001000000}">
      <text>
        <r>
          <rPr>
            <b/>
            <sz val="9"/>
            <color indexed="81"/>
            <rFont val="Tahoma"/>
            <family val="2"/>
          </rPr>
          <t>Jacqueline:</t>
        </r>
        <r>
          <rPr>
            <sz val="9"/>
            <color indexed="81"/>
            <rFont val="Tahoma"/>
            <family val="2"/>
          </rPr>
          <t xml:space="preserve">
Saldos para reajustes de precios
</t>
        </r>
      </text>
    </comment>
  </commentList>
</comments>
</file>

<file path=xl/sharedStrings.xml><?xml version="1.0" encoding="utf-8"?>
<sst xmlns="http://schemas.openxmlformats.org/spreadsheetml/2006/main" count="5609" uniqueCount="1686">
  <si>
    <t>Programa de Adquisiciones Anual</t>
  </si>
  <si>
    <t>Ejercicio Presupuestario: 2021</t>
  </si>
  <si>
    <t>Nombre Institución:</t>
  </si>
  <si>
    <t>Instituto Nacional de Tecnología en Transferencia Agropecuaria</t>
  </si>
  <si>
    <t>Codigo de Institución: 172</t>
  </si>
  <si>
    <t>N° de ítem</t>
  </si>
  <si>
    <t>ID Programa y Subprograma</t>
  </si>
  <si>
    <t>Código de clasificación SICOP</t>
  </si>
  <si>
    <t>Subpartida / Objeto Gasto</t>
  </si>
  <si>
    <t>Descripción del bien, servicio u obra</t>
  </si>
  <si>
    <t>Cantidad</t>
  </si>
  <si>
    <t>Unidad de medida</t>
  </si>
  <si>
    <t xml:space="preserve">  Monto total presupuestado ¢ </t>
  </si>
  <si>
    <t xml:space="preserve"> Fuente financiamiento </t>
  </si>
  <si>
    <t>Trimestre que se iniciará la compra</t>
  </si>
  <si>
    <t>SERVICIOS</t>
  </si>
  <si>
    <t>1.03</t>
  </si>
  <si>
    <t>Servicio comerciales y financieros</t>
  </si>
  <si>
    <t>1.03.01</t>
  </si>
  <si>
    <t>Información</t>
  </si>
  <si>
    <t>1.03.03</t>
  </si>
  <si>
    <t>Impresión, encuadernación y otros</t>
  </si>
  <si>
    <t>1.03.07</t>
  </si>
  <si>
    <t>Servicios de tecnologías  de información</t>
  </si>
  <si>
    <t>1.04</t>
  </si>
  <si>
    <t>Servicios de Gestión y Apoyo</t>
  </si>
  <si>
    <t>1.04.01</t>
  </si>
  <si>
    <t>Servicios en ciencia de la salud</t>
  </si>
  <si>
    <t>INTA/Estación Experimental Carlos Durán</t>
  </si>
  <si>
    <t>8510150290032695</t>
  </si>
  <si>
    <t>Servicio</t>
  </si>
  <si>
    <t>INTA/Estación Experimental Los Diamantes</t>
  </si>
  <si>
    <t>1.04.03</t>
  </si>
  <si>
    <t>Servicios de Ingeniería y Arquitectura</t>
  </si>
  <si>
    <t>1.04.05</t>
  </si>
  <si>
    <t>Servicios de desarrollo de sistemas informáticos</t>
  </si>
  <si>
    <t>1.04.06</t>
  </si>
  <si>
    <t>Servicios generales</t>
  </si>
  <si>
    <t>Ordinario</t>
  </si>
  <si>
    <t>Servicio de aseo y limpieza de oficinas - laboratorio</t>
  </si>
  <si>
    <t>2110230192134673</t>
  </si>
  <si>
    <t>Servicio de agua sistema de riego</t>
  </si>
  <si>
    <t>9210150190003861</t>
  </si>
  <si>
    <t>Servicio de vigilancia</t>
  </si>
  <si>
    <t>9212150492015553</t>
  </si>
  <si>
    <t>1.04.99</t>
  </si>
  <si>
    <t>Otros servicios de gestión y apoyo</t>
  </si>
  <si>
    <t>1.07</t>
  </si>
  <si>
    <t>Capacitación y protocolo</t>
  </si>
  <si>
    <t>1.07.01</t>
  </si>
  <si>
    <t>Actividades de capacitación</t>
  </si>
  <si>
    <t>1.08</t>
  </si>
  <si>
    <t>Mantenimiento y reparación</t>
  </si>
  <si>
    <t>1.08.01</t>
  </si>
  <si>
    <t>Mantenimiento de edificios y locales</t>
  </si>
  <si>
    <t>Mantenimiento y reparación de invernaderos para producción de semilla de papaya</t>
  </si>
  <si>
    <t>Unidad</t>
  </si>
  <si>
    <t>1.08.02</t>
  </si>
  <si>
    <t>Mantenimiento de vías de comunicación</t>
  </si>
  <si>
    <t>1.08.04</t>
  </si>
  <si>
    <t>Mantenimiento y reparación de maquinaria equipo producción</t>
  </si>
  <si>
    <t>INTA/Estación Experimental de Quepos</t>
  </si>
  <si>
    <t>Mantenimiento, reparación de maquinaria y equipo de producción (motosierras)</t>
  </si>
  <si>
    <t>8610181092013868</t>
  </si>
  <si>
    <t>Reparación de bombas de motor</t>
  </si>
  <si>
    <t>1.08.05</t>
  </si>
  <si>
    <t>Mantenimiento y reparación de equipo de transporte</t>
  </si>
  <si>
    <t>1.08.07</t>
  </si>
  <si>
    <t>Mantenimiento y reparación de equipo y mob. Oficina</t>
  </si>
  <si>
    <t>1.08.99</t>
  </si>
  <si>
    <t>Mantenimiento y reparación de otros equipos</t>
  </si>
  <si>
    <t>MATERIALES Y SUMINISTROS</t>
  </si>
  <si>
    <t>2.01</t>
  </si>
  <si>
    <t>Productos químicos y conexos</t>
  </si>
  <si>
    <t>2.01.01</t>
  </si>
  <si>
    <t>Combustibles y lubricantes</t>
  </si>
  <si>
    <t>Compra de aceite de mezcla motoguadañas</t>
  </si>
  <si>
    <t>Galón</t>
  </si>
  <si>
    <t>2.01.03</t>
  </si>
  <si>
    <t>Productos veterinarios</t>
  </si>
  <si>
    <t>2.01.04</t>
  </si>
  <si>
    <t>Tintas, pinturas y diluyentes</t>
  </si>
  <si>
    <t>3121150590015930</t>
  </si>
  <si>
    <t>Pintura para techo anticorrosivo</t>
  </si>
  <si>
    <t>Cubeta</t>
  </si>
  <si>
    <t>3121150692002661</t>
  </si>
  <si>
    <t>Pintura para interiores</t>
  </si>
  <si>
    <t>2.01.99</t>
  </si>
  <si>
    <t>Otros productos químicos</t>
  </si>
  <si>
    <t>1017169792162790</t>
  </si>
  <si>
    <t>Nutran</t>
  </si>
  <si>
    <t>Kg</t>
  </si>
  <si>
    <t>Litro</t>
  </si>
  <si>
    <t>1017170192096730</t>
  </si>
  <si>
    <t>1017170192098751</t>
  </si>
  <si>
    <t>Pastar</t>
  </si>
  <si>
    <t>Herbicida. Galant.</t>
  </si>
  <si>
    <t>2.03.01</t>
  </si>
  <si>
    <t>Fosfato monopotásico</t>
  </si>
  <si>
    <t>Nitrato de potasio</t>
  </si>
  <si>
    <t>Sulfato de Magnesio</t>
  </si>
  <si>
    <t>Nitrato de calcio</t>
  </si>
  <si>
    <t>kg</t>
  </si>
  <si>
    <t>Fetrilon combi</t>
  </si>
  <si>
    <t>Movento</t>
  </si>
  <si>
    <t>Ridomil MZ</t>
  </si>
  <si>
    <t>Semillas (hortalizas varias)</t>
  </si>
  <si>
    <t>1017150492122901</t>
  </si>
  <si>
    <t>Peat moss. Material inerte para almácigo</t>
  </si>
  <si>
    <t>1017160592077050</t>
  </si>
  <si>
    <t>Fertilizante 15-3-31</t>
  </si>
  <si>
    <t xml:space="preserve"> qq</t>
  </si>
  <si>
    <t>1017170292053762</t>
  </si>
  <si>
    <t>1017170292015251</t>
  </si>
  <si>
    <t>Fungicida benomil para uso agrícola.</t>
  </si>
  <si>
    <t>1017170292168306</t>
  </si>
  <si>
    <t>Fungicida metalaxil M+ mancozeb</t>
  </si>
  <si>
    <t>1017170292015190</t>
  </si>
  <si>
    <t xml:space="preserve">Vitavax para uso agricola en kilogramos, metodo de administración kg/ha. </t>
  </si>
  <si>
    <t>Kilogramo</t>
  </si>
  <si>
    <t>1017170292080175</t>
  </si>
  <si>
    <t>Fungicida dimetofort +mancozeb</t>
  </si>
  <si>
    <t>2.02</t>
  </si>
  <si>
    <t>Alimentos y productos agropecuarios</t>
  </si>
  <si>
    <t>2.02.04</t>
  </si>
  <si>
    <t>Alimento para animales</t>
  </si>
  <si>
    <t>2.03</t>
  </si>
  <si>
    <t>Materiales y productos uso construcción y mantenim.</t>
  </si>
  <si>
    <t>Materiales y productos metálicos</t>
  </si>
  <si>
    <t>3010230392032624</t>
  </si>
  <si>
    <t>Perlin HG 2x3x1,20x6mts</t>
  </si>
  <si>
    <t>2.03.02</t>
  </si>
  <si>
    <t>Materiales y productos minerales y asfálticos</t>
  </si>
  <si>
    <t>Alcantarillas concreto</t>
  </si>
  <si>
    <t>2.03.03</t>
  </si>
  <si>
    <t>Maderas y sus derivados</t>
  </si>
  <si>
    <t>2.03.04</t>
  </si>
  <si>
    <t>Materiales y productos eléctricos, telefónicos y de cómputo</t>
  </si>
  <si>
    <t>3910160592042009</t>
  </si>
  <si>
    <t>Bateria CPU</t>
  </si>
  <si>
    <t>Regleta</t>
  </si>
  <si>
    <t>Extensión cable</t>
  </si>
  <si>
    <t>2.03.05</t>
  </si>
  <si>
    <t>Materiales y productos de vidrio</t>
  </si>
  <si>
    <t>2.03.06</t>
  </si>
  <si>
    <t>Materiales y productos de plástico</t>
  </si>
  <si>
    <t>Saran</t>
  </si>
  <si>
    <t>Metro</t>
  </si>
  <si>
    <t>Rollo</t>
  </si>
  <si>
    <t>Plástico tomatero</t>
  </si>
  <si>
    <t>2110260192160071</t>
  </si>
  <si>
    <t>Plástico p invernadero 7mm por 6 ancho</t>
  </si>
  <si>
    <t>2110230592178050</t>
  </si>
  <si>
    <t>Malla antiáfidos 40*32 de 2.20*90 mts</t>
  </si>
  <si>
    <t>2.04</t>
  </si>
  <si>
    <t>Herramientas, repuestos y accesorios</t>
  </si>
  <si>
    <t>2.04.01</t>
  </si>
  <si>
    <t>Herramientas e instrumentos</t>
  </si>
  <si>
    <t>Cuerda de Nylon redonda, de corte para motoguadaña.</t>
  </si>
  <si>
    <t>Esmeril</t>
  </si>
  <si>
    <t>Llaves mecánica</t>
  </si>
  <si>
    <t>Pala carrilera</t>
  </si>
  <si>
    <t>4229161392141446</t>
  </si>
  <si>
    <t>Hojas de bisturí No 11</t>
  </si>
  <si>
    <t>Caja</t>
  </si>
  <si>
    <t>4229161390013686</t>
  </si>
  <si>
    <t>Hojas de bisturí No 10</t>
  </si>
  <si>
    <t>2.04.02</t>
  </si>
  <si>
    <t>Repuestos y accesorios</t>
  </si>
  <si>
    <t>2.99</t>
  </si>
  <si>
    <t>Utiles, materiales y suministros diversos</t>
  </si>
  <si>
    <t>2.99.01</t>
  </si>
  <si>
    <t>Utiles y materiales de oficina y cómputo</t>
  </si>
  <si>
    <t>2.99.02</t>
  </si>
  <si>
    <t>Utiles y materiales médicos, hospitalarios e investigación</t>
  </si>
  <si>
    <t>4213220392119459</t>
  </si>
  <si>
    <t>Guantes latex en caja de 100 und</t>
  </si>
  <si>
    <t>Caja de 100 uni</t>
  </si>
  <si>
    <t>4213161192022905</t>
  </si>
  <si>
    <t>Gorros para cirugía desechables</t>
  </si>
  <si>
    <t>Paquete</t>
  </si>
  <si>
    <t>4618160692094762</t>
  </si>
  <si>
    <t>Cubrezapatos(escarpines) para laboratorio</t>
  </si>
  <si>
    <t>2.99.03</t>
  </si>
  <si>
    <t>Productos de papel, cartón e impresos</t>
  </si>
  <si>
    <t>2.99.04</t>
  </si>
  <si>
    <t>Textiles y vestuario</t>
  </si>
  <si>
    <t>3115210292064510</t>
  </si>
  <si>
    <t>Sombrero de lona tapa nuca</t>
  </si>
  <si>
    <t>5310250392079427</t>
  </si>
  <si>
    <t>Bota de hule #40</t>
  </si>
  <si>
    <t>5311150192009042</t>
  </si>
  <si>
    <t>Bota de hule #43</t>
  </si>
  <si>
    <t>Bota de hule #44</t>
  </si>
  <si>
    <t>5311150192009042 </t>
  </si>
  <si>
    <t xml:space="preserve">Rollo de piola delgada </t>
  </si>
  <si>
    <t>3115151292060750</t>
  </si>
  <si>
    <t>Zapato para resguardo y seguridad 41</t>
  </si>
  <si>
    <t>Zapato para resguardo y seguridad 44</t>
  </si>
  <si>
    <t>5310279992039313</t>
  </si>
  <si>
    <t>Gabachas para invernadero y laboratorio</t>
  </si>
  <si>
    <t>4618150192008101</t>
  </si>
  <si>
    <t>Delantales amarillo con respaldo</t>
  </si>
  <si>
    <t>Bota de hule #42</t>
  </si>
  <si>
    <t>2.99.05</t>
  </si>
  <si>
    <t>Utiles y materiales de limpieza</t>
  </si>
  <si>
    <t>2.99.06</t>
  </si>
  <si>
    <t>Utiles y materiales de resguardo y seguridad</t>
  </si>
  <si>
    <t>Delantal para protección en chapia</t>
  </si>
  <si>
    <t>5311160192084790</t>
  </si>
  <si>
    <t>Filtro para mascarilla</t>
  </si>
  <si>
    <t>4618200592018565</t>
  </si>
  <si>
    <t xml:space="preserve">Guantes de seguridad ocupacional (nepreno) </t>
  </si>
  <si>
    <t>4213170792121940</t>
  </si>
  <si>
    <t>Mascarillas desechables</t>
  </si>
  <si>
    <t>2.99.99</t>
  </si>
  <si>
    <t>Otros útiles y materiales específicos</t>
  </si>
  <si>
    <t>unidad</t>
  </si>
  <si>
    <t>1512150192017636</t>
  </si>
  <si>
    <t>Aceite fuera borda</t>
  </si>
  <si>
    <t>1512150192083013</t>
  </si>
  <si>
    <t>Aceite 15W40</t>
  </si>
  <si>
    <t>Litros</t>
  </si>
  <si>
    <t>5120429992155269</t>
  </si>
  <si>
    <t>Respisure one</t>
  </si>
  <si>
    <t>Frascos de 100 ml. (50 dosis)</t>
  </si>
  <si>
    <t>Ampolla de semen</t>
  </si>
  <si>
    <t>Dosis</t>
  </si>
  <si>
    <t>5120429992156839</t>
  </si>
  <si>
    <t>Farrowsure Plus</t>
  </si>
  <si>
    <t xml:space="preserve">Frascos de 50 dosis c/u  </t>
  </si>
  <si>
    <t>5120429992156841</t>
  </si>
  <si>
    <t>Colisuim</t>
  </si>
  <si>
    <t>Frascos de 10 dosis</t>
  </si>
  <si>
    <t>5118199992148690</t>
  </si>
  <si>
    <t>Porciprost</t>
  </si>
  <si>
    <t>Frascos de 20 ml c/u</t>
  </si>
  <si>
    <t>5128340192085176</t>
  </si>
  <si>
    <t>Amoxicilina LA</t>
  </si>
  <si>
    <t>Frascos de 100 ml</t>
  </si>
  <si>
    <t>5120429992131088</t>
  </si>
  <si>
    <t>Vacuna bacterina multiple toxoide que contenga antigenos clostridiales que ayuden a la proteccion de al menos ocho enfermedades, presentacion de 0,1 l.</t>
  </si>
  <si>
    <t>Frascos de 100 ml (50 dosis cada uno)</t>
  </si>
  <si>
    <t>5120420292129390</t>
  </si>
  <si>
    <t>Vacuna contra antrax o fiebre carbonosa, formulada mediante esporas viables de bacillus antthracis, cepa stme apatogena, presentacion frasco 0,05 l, para ser aplicada en animales de modo subcutáneo</t>
  </si>
  <si>
    <t>Frascos de 50 ml</t>
  </si>
  <si>
    <t>5120429992130373</t>
  </si>
  <si>
    <t>Vacuna multiple contra la rinotraqueitis infecciosa bovina , la diarrea viral bovina, enfermedades producidas por los virus de parainfluenza (pi3), el virus respiratorio sincitial bovino y la leptospirosis, presentación de 0,125 l.</t>
  </si>
  <si>
    <t>Frascos de 25 dosis c/u</t>
  </si>
  <si>
    <t>5120420392083614</t>
  </si>
  <si>
    <t>Vacuna brucelosis bovina, uso veterinario, presentación frasco 0,010 l, 5 dosis</t>
  </si>
  <si>
    <t>Frascos de 10 ml, 5 dosis c/u</t>
  </si>
  <si>
    <t>5120162192158037</t>
  </si>
  <si>
    <t>Vacuna contra el tetano 150 ui, 1 sola dosis, protección larga duración, presentación frasco 1 ml</t>
  </si>
  <si>
    <t>Frascos de 1 dosis</t>
  </si>
  <si>
    <t>5128401492085377</t>
  </si>
  <si>
    <t>Oxitetraciclina, antibiotico, uso veterinario, inyectable, presentacion envase 50 - 100 ml</t>
  </si>
  <si>
    <t>5128340192236550</t>
  </si>
  <si>
    <t>Penicilina 20/20, antibiótico inyectable, uso veterinario, presentación envase 100 ml</t>
  </si>
  <si>
    <t>5138462092120231</t>
  </si>
  <si>
    <t>Fenilbutazona 20%, antinflamatorio y antirreumático, uso veterinario, no corticoide para traumas, frasco 100 ml</t>
  </si>
  <si>
    <t>5050160592120438</t>
  </si>
  <si>
    <t>Hierro elemental para la prevención y tratamiento de anemias, uso veterinario, para bovinos y porcinos, presentación frasco 100 ml</t>
  </si>
  <si>
    <t>5138390692123236</t>
  </si>
  <si>
    <t>Meglumina de flunixin inyectable, analgésico, antinflamatorio, antipirético de uso veterinario, en frascos de 100 ml</t>
  </si>
  <si>
    <t>5110169392096665</t>
  </si>
  <si>
    <t>Frascos de 250 ml</t>
  </si>
  <si>
    <t>5138230592180316</t>
  </si>
  <si>
    <t>Antiinflamatorio no esteroide de larga acción, ácido tolfenámico 80 mg, excipientes c.s.p. 1 ml, tratamiento de mastitis bovina aguda, efectivo en cualquier patología que curse con fiebre, inflamación y/o dolor, solución inyectable, frasco de vidrio 100 ml.</t>
  </si>
  <si>
    <t>Frasco de 100 ml</t>
  </si>
  <si>
    <t>5050180492120586</t>
  </si>
  <si>
    <t>Frasco de 500 ml</t>
  </si>
  <si>
    <t>5145280192084911</t>
  </si>
  <si>
    <t>Ivermectina al 1%, desparasitante interno, uso veterinario, tipo inyectable, envase 50 - 250 ml</t>
  </si>
  <si>
    <t xml:space="preserve">Frascos de 250 ml </t>
  </si>
  <si>
    <t>5115152792122511</t>
  </si>
  <si>
    <t>Kilogramos</t>
  </si>
  <si>
    <t>5145161292085004</t>
  </si>
  <si>
    <t>Fenbendazol al 10%, desparasitante interno, uso veterinario, presentacion envase 1 l</t>
  </si>
  <si>
    <t>4212160692158179</t>
  </si>
  <si>
    <t>Frasco 500 ml</t>
  </si>
  <si>
    <t>5147180192150007</t>
  </si>
  <si>
    <t>Tubos de 50 gr</t>
  </si>
  <si>
    <t xml:space="preserve">Penicilina TPS 1, antibiótico inyectable, de uso veterinario, presentación en envases de 20 ml   </t>
  </si>
  <si>
    <t>Frascos de 20 ml</t>
  </si>
  <si>
    <t>51143104 92275846</t>
  </si>
  <si>
    <t>Frascos de 360 ml</t>
  </si>
  <si>
    <t>50501509 92275870</t>
  </si>
  <si>
    <t>Frasco de 250 ml</t>
  </si>
  <si>
    <t>42121606 92277202</t>
  </si>
  <si>
    <t>30111699 92277185</t>
  </si>
  <si>
    <t>Crema descornadora, producto cáustico que altera la formación y neoformación de tejidos, hidróxido de sodio 44,5 g, hidróxido de calcio 17,8 g, excipiente c,b,p 100 g, presentación 100 g, para descornar terneros y becerros, aplicación tópica</t>
  </si>
  <si>
    <t>100 gr</t>
  </si>
  <si>
    <t>5145161292145700</t>
  </si>
  <si>
    <t xml:space="preserve">
Fenbendazol al 4%, desparasitante interno, uso veterinario, presentación paquete 10 kg
</t>
  </si>
  <si>
    <t>Bolsa de 10 kg</t>
  </si>
  <si>
    <t>50501804 92157962</t>
  </si>
  <si>
    <t>51182203 92276060</t>
  </si>
  <si>
    <t>Oxitocina sintetica, presentacion:20 ml, solución estéril de uso parental que contiene: oxitocina sintetica 10 u,l para la estimulación de las contracciones uterinas, aumenta la motilidad uterina y promueve el descenso de la leche, uso veterinario</t>
  </si>
  <si>
    <t>Frasco de 20 ml</t>
  </si>
  <si>
    <t>5050180492083499</t>
  </si>
  <si>
    <t>Vitamina E, mas selenio, uso veterinario, presentación en frascos de 0,1 a 0.15 L</t>
  </si>
  <si>
    <t>1214190192143310</t>
  </si>
  <si>
    <t>Penicilina G benzatinica 3000000ul, antibiotico en polvo (tps), penicilina G benzatinica 3000000ul, penicilina G 1000000ul, estreptomicina 3990 mg, presentación 20 ml, de larga duración, uso veterinario</t>
  </si>
  <si>
    <t>51191704 92277232</t>
  </si>
  <si>
    <t>5128394592123235</t>
  </si>
  <si>
    <t>Spray Cicatrizante (Sulfadiacina de plata )</t>
  </si>
  <si>
    <t>Frascos de 440 ml</t>
  </si>
  <si>
    <t>5138460192156143</t>
  </si>
  <si>
    <t>Histaminex</t>
  </si>
  <si>
    <t>5115161692086714</t>
  </si>
  <si>
    <t xml:space="preserve">
Sulfato de atropina al 1%, uso veterinario, inyectable, antidoto, presentacion envase 10 ml
</t>
  </si>
  <si>
    <t>Frascos de 10 ml</t>
  </si>
  <si>
    <t>421216792159575</t>
  </si>
  <si>
    <t>Diluyente de semen porcino</t>
  </si>
  <si>
    <t>Pintura anticorrosiva</t>
  </si>
  <si>
    <t>Cubetas 16 lts</t>
  </si>
  <si>
    <t>Pintura acrílica exteriores</t>
  </si>
  <si>
    <t>Pintura para malla minio</t>
  </si>
  <si>
    <t>Solventes para pinturas (Aguarrás , thinner)</t>
  </si>
  <si>
    <t>Galones</t>
  </si>
  <si>
    <t>Gramo</t>
  </si>
  <si>
    <t>paca 113L</t>
  </si>
  <si>
    <t>fungicida clorotalonil</t>
  </si>
  <si>
    <t>Kilograma</t>
  </si>
  <si>
    <t>1214190192143311</t>
  </si>
  <si>
    <t>Cloro pastilla 200 g, diametro 7,5 cm, para cloración y desinfección de agua (para uso en planta de tratamiento)</t>
  </si>
  <si>
    <t>Pastillas</t>
  </si>
  <si>
    <t>1214190392077576</t>
  </si>
  <si>
    <t>Nitrogeno liquido</t>
  </si>
  <si>
    <t>1017150292098738</t>
  </si>
  <si>
    <t>Hormona a base de acido giberélico similar a N-large, regulador de crecimiento- lactona cíclica (similar Nlarge 3,2 SL) ácigo giberlélico, solvente alcohol (isopropanol), densidad=0,8004 g/ml a20°C.</t>
  </si>
  <si>
    <t>120 ml</t>
  </si>
  <si>
    <t>1017150692105782</t>
  </si>
  <si>
    <t>Fertilizante organico a base de broza de café y cachaza de caña de azucar en saco de 50 kg.</t>
  </si>
  <si>
    <t>50 kg</t>
  </si>
  <si>
    <t>1017160292095157</t>
  </si>
  <si>
    <t>25 kg</t>
  </si>
  <si>
    <t>1017160592027735</t>
  </si>
  <si>
    <t>45 kg</t>
  </si>
  <si>
    <t>10171614 92028986</t>
  </si>
  <si>
    <t>Fertilizante de cloruro de potasio (kcl), saco 50 kg</t>
  </si>
  <si>
    <t>50 Kg</t>
  </si>
  <si>
    <t>1017160592028949</t>
  </si>
  <si>
    <t>18-5-15-6-1.2 (N-P-K- Mg-Bo)</t>
  </si>
  <si>
    <t xml:space="preserve"> 45 Kg</t>
  </si>
  <si>
    <t>1017160592095149</t>
  </si>
  <si>
    <t>12-24-12-2-0.2(B)-0.1(Zn)-1(S)-2.5(CaO)</t>
  </si>
  <si>
    <t>45 Kg</t>
  </si>
  <si>
    <t>1017160592095163</t>
  </si>
  <si>
    <t>Fertilizante npk (44% k, 13% n, 0% p), granular, soluble, nitrato de potasio (kno3), presentacion saco 25 kg</t>
  </si>
  <si>
    <t>25 Kg</t>
  </si>
  <si>
    <t>1017161192099211</t>
  </si>
  <si>
    <t>Fertilizante de fósforo mineral, liberación gradual, composicion 30% (p2o5), 40(cao), 10% (so2), presentacion saco 45 kg</t>
  </si>
  <si>
    <t>1017150592080737</t>
  </si>
  <si>
    <t>Fertilizante foliar agricola, base de aminoacidos y al menos 6% potasio, envases 0,5 - 1 l</t>
  </si>
  <si>
    <t xml:space="preserve"> 1017161192028994</t>
  </si>
  <si>
    <t>Fertilizante de nitrato de calcio, saco 50 kg</t>
  </si>
  <si>
    <t>1017169892077440</t>
  </si>
  <si>
    <t>Fertilizante de boro origen natural, formulación nacab509.8h20, presentacion saco 50 kg</t>
  </si>
  <si>
    <t>1017161192160585</t>
  </si>
  <si>
    <t>Roca fósforica, (fósforo al 24-26% y calcio al 20-29,66%), presentación saco 46 kg</t>
  </si>
  <si>
    <t>46 kg</t>
  </si>
  <si>
    <t>1017161192029069</t>
  </si>
  <si>
    <t>Nutriente con oxido de calcio, cao 35%, mgo 15%, sulfato 15%, ingrediante activo: calcio + magnesio, saco 45 kg</t>
  </si>
  <si>
    <t>1017160792028993</t>
  </si>
  <si>
    <t xml:space="preserve">2.01.99 </t>
  </si>
  <si>
    <t>Sulfato de magnesio (sal epson), saco 25 kg</t>
  </si>
  <si>
    <t xml:space="preserve">Fertilizante de boro origen natural,  formulación NACAB509, saco 50 kg  </t>
  </si>
  <si>
    <t>1017170192028982</t>
  </si>
  <si>
    <t>Paraquat Land Master</t>
  </si>
  <si>
    <t>1017170192028991</t>
  </si>
  <si>
    <t>Fluazifop-butil  12.5 %. Similar a Fusilade 12.5 EC.herbicida graminicida del grupo “aril-oxi-fenoxi” de uso post-emergente, con acción sistémica y efecto selectivo en todos los cultivos de hoja ancha</t>
  </si>
  <si>
    <t>10171701 92164656</t>
  </si>
  <si>
    <t>1017170192098752</t>
  </si>
  <si>
    <t>Limonoil, adherente</t>
  </si>
  <si>
    <t>Imidacloprid muralla Muralla Delta 19OD</t>
  </si>
  <si>
    <t>500 ml</t>
  </si>
  <si>
    <t>1019151292095249</t>
  </si>
  <si>
    <t xml:space="preserve">Insecticida cipermetrina 200 CE  </t>
  </si>
  <si>
    <t>1017170292169132</t>
  </si>
  <si>
    <t>Fungicida adherente penetrante, tipo humectante, espaciador, penetrante y protector. 96% de pinolene. presentación de 1 l</t>
  </si>
  <si>
    <t>1017170292235074</t>
  </si>
  <si>
    <t>Pasta selladora a base de fungicida, composición química 2-tiocianato metiltio-1,3 benzotiazol, concentración del ingrediente activo al 3%, presentación en forma de pasta en empaques de 0,25 Kg, empaque unitario.</t>
  </si>
  <si>
    <t>1017170292161167</t>
  </si>
  <si>
    <t>Fungicida Tebuconazole ingrediente activo: Tebuconazale nombre quimíco:(RS)-1-P-clorofenili- 4,4-dimetili-3-(1H-1,2,4-Triazol) -1-ILMETIL)-pentan-3-OL grupo quimíco: Triazoles concentración 25 SC, presentación 1 L.</t>
  </si>
  <si>
    <t>1017170292160003</t>
  </si>
  <si>
    <t>Fungicida de contacto de acción protectora, concentración mínima 80% Mancozeb, polvo mojable (WP), presentación sobre ± 900 g</t>
  </si>
  <si>
    <t>46 Kg</t>
  </si>
  <si>
    <t>Saco</t>
  </si>
  <si>
    <t>Carbon activado</t>
  </si>
  <si>
    <t>1012159692124495</t>
  </si>
  <si>
    <t>Melaza liquida suplemantada</t>
  </si>
  <si>
    <t>Estañon 208L</t>
  </si>
  <si>
    <t>1012159592076965</t>
  </si>
  <si>
    <t>Minerales para Alimentación de Bovinos</t>
  </si>
  <si>
    <t>20 kg</t>
  </si>
  <si>
    <t>1012159992081117</t>
  </si>
  <si>
    <t>Alimento concentrado equino  Peletizado</t>
  </si>
  <si>
    <t>1012159921072860</t>
  </si>
  <si>
    <t>Sal comun para animales</t>
  </si>
  <si>
    <t>1012159992033470</t>
  </si>
  <si>
    <t>Concentrado desarrollo ternera</t>
  </si>
  <si>
    <t>5015151592155864</t>
  </si>
  <si>
    <t xml:space="preserve">Sustitito de leche </t>
  </si>
  <si>
    <t>Bolsa de 25 Kg</t>
  </si>
  <si>
    <t>Gestación para cerdas</t>
  </si>
  <si>
    <t xml:space="preserve">Saco   </t>
  </si>
  <si>
    <t>Lactancia para cerdas</t>
  </si>
  <si>
    <t xml:space="preserve">Concentrado peletizado para lactantes  Fase 1  </t>
  </si>
  <si>
    <t>Concentrado peletizado para lactantes  Fase 2</t>
  </si>
  <si>
    <t>Concentrado peletizado para lactantes y preinicio  Fase 3</t>
  </si>
  <si>
    <t>Iniciador</t>
  </si>
  <si>
    <t>Desarrollo</t>
  </si>
  <si>
    <t>Engorde (finalizador)</t>
  </si>
  <si>
    <t>10121594 92139322</t>
  </si>
  <si>
    <t>Semolina de arroz, materia prima para la elaboración de alimentos para animales, presentación sacos 46 kg</t>
  </si>
  <si>
    <t>3010200390028942</t>
  </si>
  <si>
    <t>Zin para techo ondulado 3,66 #26</t>
  </si>
  <si>
    <t>Lamina</t>
  </si>
  <si>
    <t>31162010 92113665</t>
  </si>
  <si>
    <t>Grapa galvanizada 1" para cerca</t>
  </si>
  <si>
    <t>31162404 92263722</t>
  </si>
  <si>
    <t>Grapa galvanizada 3/4" para cerca</t>
  </si>
  <si>
    <t>4412210792032207</t>
  </si>
  <si>
    <t>Grapas galvanizadas 1/2</t>
  </si>
  <si>
    <t>4617150192078172</t>
  </si>
  <si>
    <t>Candado de  50mm</t>
  </si>
  <si>
    <t>4617150192087668</t>
  </si>
  <si>
    <t>Candado de 70mm</t>
  </si>
  <si>
    <t>4018990192040088</t>
  </si>
  <si>
    <t>Tubo HG de 1 1 /2"</t>
  </si>
  <si>
    <t>4617150392038773</t>
  </si>
  <si>
    <t>Cerradura de pomo tipo perilla con llave y botón</t>
  </si>
  <si>
    <t>4617150392073957</t>
  </si>
  <si>
    <t>Cerradura llavin doble paso derecho</t>
  </si>
  <si>
    <t>3115200292013776</t>
  </si>
  <si>
    <t>Alambre para cerca de 335mts aprox</t>
  </si>
  <si>
    <t>Rollo de 335mts</t>
  </si>
  <si>
    <t>2327180692121711</t>
  </si>
  <si>
    <t>Soldadura 6013 3/32</t>
  </si>
  <si>
    <t>40141622 92226839</t>
  </si>
  <si>
    <t>Valvula antirretorno (check) en linea, de acero, hexagonal, conexiones hembra de 19,05 mm (3/4 pulg) diametro interno x 70 mm largo, para maquinaria y equipo</t>
  </si>
  <si>
    <t>Saco 50kg</t>
  </si>
  <si>
    <t>Metros cubicos</t>
  </si>
  <si>
    <t>3120150292019136</t>
  </si>
  <si>
    <t>Tape electrico</t>
  </si>
  <si>
    <t>Bombillos Luz Blanca economicos ecologicos</t>
  </si>
  <si>
    <t>2612161390012473</t>
  </si>
  <si>
    <t>Cable electrico THHN #12</t>
  </si>
  <si>
    <t>Metros</t>
  </si>
  <si>
    <t>2612161392030707</t>
  </si>
  <si>
    <t>Cable electrico THHN #8</t>
  </si>
  <si>
    <t>Rollo de 100m x 4.1-4.2 m</t>
  </si>
  <si>
    <t>2711283892163366</t>
  </si>
  <si>
    <t>Disco para metabo 4"</t>
  </si>
  <si>
    <t>2711283892133554</t>
  </si>
  <si>
    <t>Disco para metabo 9"</t>
  </si>
  <si>
    <t>2711283890009786</t>
  </si>
  <si>
    <t>Disco para metabo 7"</t>
  </si>
  <si>
    <t>2711200192235068</t>
  </si>
  <si>
    <t>2711200192235061</t>
  </si>
  <si>
    <t>Machete #28</t>
  </si>
  <si>
    <t>2711191990029839</t>
  </si>
  <si>
    <t>Lima plana para afilar cuchillos #12</t>
  </si>
  <si>
    <t>2711193392035759</t>
  </si>
  <si>
    <t>Lima triangular grano fino 10"</t>
  </si>
  <si>
    <t>2711200192043456</t>
  </si>
  <si>
    <t>Cubierta para cuchillo #28</t>
  </si>
  <si>
    <t>3019150192044103</t>
  </si>
  <si>
    <t>Escalera de aluminio multiuso plegable de 3,54 m de alto x 2,5 cm de ancho con plataforma (12 peldaños) peso maximo 150 kg</t>
  </si>
  <si>
    <t>Cuchilla para injertar</t>
  </si>
  <si>
    <t>2711280292219614</t>
  </si>
  <si>
    <t> 2711211690008581 </t>
  </si>
  <si>
    <t>Alicate para cerca</t>
  </si>
  <si>
    <t>Embudo plastico de 12 cm de diametro para rellenar botellas</t>
  </si>
  <si>
    <t>Carretillo de acero de alta resistencia para construccion con batea plástica de 120 lts y llanta de caucho (hule) inflable, estructura metalica en una sola pieza</t>
  </si>
  <si>
    <t>2517250492030402</t>
  </si>
  <si>
    <t>2711203792072599</t>
  </si>
  <si>
    <t>Discos para chapeadora donde va la cuerda</t>
  </si>
  <si>
    <t>2711282392011269</t>
  </si>
  <si>
    <t>2711282392119207</t>
  </si>
  <si>
    <t>Cadena de para husqvarna 455</t>
  </si>
  <si>
    <t>2711282392156765</t>
  </si>
  <si>
    <t>Cadena de acero para espada de motosierra telescopica piccomini 44 patillas</t>
  </si>
  <si>
    <t>Cadena para sierra 250</t>
  </si>
  <si>
    <t>Caja de 100 unidades</t>
  </si>
  <si>
    <t>Guantes latex en caja de 100 und.</t>
  </si>
  <si>
    <t>caja de 100 uni</t>
  </si>
  <si>
    <t>4213223992112112</t>
  </si>
  <si>
    <t>Guantes poli vinil en caja de 100 unid.</t>
  </si>
  <si>
    <t>4110419892141964</t>
  </si>
  <si>
    <t>Botellas para semen de cerdos</t>
  </si>
  <si>
    <t>4212189992145710</t>
  </si>
  <si>
    <t>Pipetas para cerdas, Catéter descartable para inseminación de cerdas o marranas.</t>
  </si>
  <si>
    <t>paquete de 2 unidades</t>
  </si>
  <si>
    <t>Pipetas IA intrauterina cerdas</t>
  </si>
  <si>
    <t>Unidades</t>
  </si>
  <si>
    <t>4214252392092467</t>
  </si>
  <si>
    <t>Agujas hipodérmicas 18x1,5</t>
  </si>
  <si>
    <t>4214260892077593</t>
  </si>
  <si>
    <t>Jeringas desechables 10ml</t>
  </si>
  <si>
    <t>4214260892021550</t>
  </si>
  <si>
    <t>Jeringas desechables 20ml</t>
  </si>
  <si>
    <t>4213160692023042</t>
  </si>
  <si>
    <t xml:space="preserve">Mascarilla hipoalérgica, cubre boca con elástico, tela no tejida 3 pliegos, libre de látex, color azul, de uso clínico y quirúrgico, caja 50 unidades </t>
  </si>
  <si>
    <t>53131608 92028688</t>
  </si>
  <si>
    <t>Detergente neutro para lavado de equipo Lab</t>
  </si>
  <si>
    <t> 3115210292064515 </t>
  </si>
  <si>
    <t>Cuerda para chapear 3,3mm</t>
  </si>
  <si>
    <t>3115151292060752</t>
  </si>
  <si>
    <t>Mecate de nylon tipo piola</t>
  </si>
  <si>
    <t>21102305 92160167</t>
  </si>
  <si>
    <t>Malla de sombra saran, color verde, 90 % entrada de luz, tamaño de 3,66 m de ancho x 50 m largo, presentacion en rollo</t>
  </si>
  <si>
    <t>1014160692085000</t>
  </si>
  <si>
    <t>Cinchas para caballo</t>
  </si>
  <si>
    <t>1014160492146514</t>
  </si>
  <si>
    <t>Riendas para caballo</t>
  </si>
  <si>
    <t>Latigo de nylon</t>
  </si>
  <si>
    <t> 1014161092084991</t>
  </si>
  <si>
    <t> 5311150192009042 </t>
  </si>
  <si>
    <t>Bota de hule #37</t>
  </si>
  <si>
    <t xml:space="preserve">Par </t>
  </si>
  <si>
    <t>Bota de hule #38</t>
  </si>
  <si>
    <t>Bota de hule #39</t>
  </si>
  <si>
    <t>Bota de hule #41</t>
  </si>
  <si>
    <t>Bota de hule #45</t>
  </si>
  <si>
    <t> 4618150492075972 </t>
  </si>
  <si>
    <t>Guantes de neopreno talla XL</t>
  </si>
  <si>
    <t>4618150492049622 </t>
  </si>
  <si>
    <t>Guantes de algodón con puntos</t>
  </si>
  <si>
    <t>Uniformes para fumigacion de 2 piezas</t>
  </si>
  <si>
    <t> 4618150492044701</t>
  </si>
  <si>
    <t>2411210992102631</t>
  </si>
  <si>
    <t xml:space="preserve">Estañon plástico apertura total, hermético, con aro metálico de seguridad, capacidad 208 Lts  (58 gal), color azul. </t>
  </si>
  <si>
    <t>2411240490028680</t>
  </si>
  <si>
    <t xml:space="preserve">Cajas plasticas para transportar fruta, largo 73 cm, ancho 42 cm, alto 35 cm, capacidad: 40.00 kg, calada, color amarillo. </t>
  </si>
  <si>
    <t xml:space="preserve"> 4712180492104143</t>
  </si>
  <si>
    <t xml:space="preserve">Baldes plásticos (20 Lt) </t>
  </si>
  <si>
    <t>1013990291121927</t>
  </si>
  <si>
    <t>Bolsa de almacigo para vivero 8x10</t>
  </si>
  <si>
    <t>1013990291121934</t>
  </si>
  <si>
    <t>Bolsa de almacigo para vivero 8x12</t>
  </si>
  <si>
    <t>Bolsa de plastico transparente 8x14</t>
  </si>
  <si>
    <t>Bolsa de plastico transparente 6x12 "Tenedor"</t>
  </si>
  <si>
    <t>Bolsa de plastico transparente 7x12</t>
  </si>
  <si>
    <t>1014150392084990</t>
  </si>
  <si>
    <t>Herradura para caballo #0</t>
  </si>
  <si>
    <t>Juegos</t>
  </si>
  <si>
    <t>Herradura para caballo #00</t>
  </si>
  <si>
    <t>Herradura para caballo #1</t>
  </si>
  <si>
    <t>Herradura para caballo #2</t>
  </si>
  <si>
    <t>Herradura para caballo #3</t>
  </si>
  <si>
    <t>3120160792028779</t>
  </si>
  <si>
    <t>Pegamento pvc 470ml (1/8 gal)</t>
  </si>
  <si>
    <t>Tarro 470 ml</t>
  </si>
  <si>
    <t>Bolsa plasticas con cierre hermetico siploc ziper 15x17</t>
  </si>
  <si>
    <t>Bolsa plasticas con cierre hermetico siploc ziper 26,8x27,9 cm</t>
  </si>
  <si>
    <t>2411240492171741</t>
  </si>
  <si>
    <t>Cajas plásticas, 50-65 cm largo x 30-45 cm ancho x 25-35 cm alto, para plantas empacadoras, capacidad 20-40 kg.</t>
  </si>
  <si>
    <t>47121804 92104143</t>
  </si>
  <si>
    <t xml:space="preserve">
Balde plástico de 20 l, con tapa
</t>
  </si>
  <si>
    <t>24111503 90013726</t>
  </si>
  <si>
    <t>Bolsa plastica transparente de 25,4 cm x 40,6 cm.</t>
  </si>
  <si>
    <t>4112180390040517</t>
  </si>
  <si>
    <t>Vaso de laboratorio (beaker) de polietileno (plástico) con agarradera, capacidad 1000 ml, dimensiones 18,4 cm x 16,2 cm.</t>
  </si>
  <si>
    <t xml:space="preserve">4112180392021933
</t>
  </si>
  <si>
    <t>Vaso de laboratorio (beaker) de polipropileno con capacidad de 500 ml, con graduaciones en ml, resistente al alcalis y acidos, para utilizar en equipos de cristaleria de laboratorio.</t>
  </si>
  <si>
    <t>Elaboración de revistas, memoria institucional, boletines y manuales</t>
  </si>
  <si>
    <t>30 actividades: 20 talleres,10 días de campo</t>
  </si>
  <si>
    <t>Departamento de Transferencia</t>
  </si>
  <si>
    <t>30 
actividades</t>
  </si>
  <si>
    <t>Certificación de semilla</t>
  </si>
  <si>
    <t>INTA/Estación Experimental Enrique Jiménez</t>
  </si>
  <si>
    <t>7315219892006159</t>
  </si>
  <si>
    <t>Mantenimiento y reparación de equipo de refrigeración</t>
  </si>
  <si>
    <t>7011179992101223</t>
  </si>
  <si>
    <t>Mantenimiento y Reparación de Maquinaria</t>
  </si>
  <si>
    <t>Aceite 15W-40</t>
  </si>
  <si>
    <t>1512150492034128</t>
  </si>
  <si>
    <t>Aceite hidraúlico</t>
  </si>
  <si>
    <t>1512159792031421</t>
  </si>
  <si>
    <t>Penetrante</t>
  </si>
  <si>
    <t>Envase  400 ml</t>
  </si>
  <si>
    <t>2517400490008187</t>
  </si>
  <si>
    <t>Refrigerante</t>
  </si>
  <si>
    <t>5145161292180226</t>
  </si>
  <si>
    <t>Antiparasitario de amplio espectro Fenbendazol 100 mg</t>
  </si>
  <si>
    <t>Frascos de 1 l</t>
  </si>
  <si>
    <t>5050190492175384</t>
  </si>
  <si>
    <t>Minerales inyectables</t>
  </si>
  <si>
    <t>Frascos de 250 cc</t>
  </si>
  <si>
    <t>5050190492178962</t>
  </si>
  <si>
    <t>Suplemento de calostro</t>
  </si>
  <si>
    <t xml:space="preserve">Bacterina  </t>
  </si>
  <si>
    <t>Vacuna contra el Ántrax</t>
  </si>
  <si>
    <t>5050190392174618</t>
  </si>
  <si>
    <t>Solucipon de Selenito de Sodio</t>
  </si>
  <si>
    <t>Frascos de 100 cc</t>
  </si>
  <si>
    <t>Vacuna para la prevención de la rinotraqueitis infecciosa bovina producida por el virus del IBR</t>
  </si>
  <si>
    <t>5050190492175530</t>
  </si>
  <si>
    <t>Complejo vitamínico mineralizante</t>
  </si>
  <si>
    <t>Frascos de 500 cc</t>
  </si>
  <si>
    <t>5050190492175746</t>
  </si>
  <si>
    <t>Solución inyectable de sales cálcicas</t>
  </si>
  <si>
    <t>5131342192180118</t>
  </si>
  <si>
    <t>Tratamiento de reacciones alérgicas y anafílicas</t>
  </si>
  <si>
    <t>Frascos de 100</t>
  </si>
  <si>
    <t>5128340992180111</t>
  </si>
  <si>
    <t>Penicilina procaínica</t>
  </si>
  <si>
    <t>Frascos de 100 ml c/u</t>
  </si>
  <si>
    <t>5128291692085375</t>
  </si>
  <si>
    <t>Antibiótico enrofloxacina</t>
  </si>
  <si>
    <t>100 cc</t>
  </si>
  <si>
    <t>Oxitetraciclina</t>
  </si>
  <si>
    <t>100 ml</t>
  </si>
  <si>
    <t>1019151192079035</t>
  </si>
  <si>
    <t xml:space="preserve">Garrapaticida solución tópica FIPRONIL </t>
  </si>
  <si>
    <t>5128403992174821</t>
  </si>
  <si>
    <t>Atibiotico terramicina</t>
  </si>
  <si>
    <t>5050190492180205</t>
  </si>
  <si>
    <t>Activador metabólico y hormonal</t>
  </si>
  <si>
    <t>Frasco de 250</t>
  </si>
  <si>
    <t>Acido tolfénico</t>
  </si>
  <si>
    <t>Meglumina de Flunixin inyectable</t>
  </si>
  <si>
    <t>Frascos de 100 ml.</t>
  </si>
  <si>
    <t>Spray Cicatrizante</t>
  </si>
  <si>
    <t>1017160192028954</t>
  </si>
  <si>
    <t xml:space="preserve">Fertilizante de nitrato de amonio 33.5(N)-0(P)-0(K), Saco 45kg   </t>
  </si>
  <si>
    <t>Saco 45 Kg</t>
  </si>
  <si>
    <t>1017160592160637</t>
  </si>
  <si>
    <t>Fertilizante 26-0-26</t>
  </si>
  <si>
    <t>1017160592095151</t>
  </si>
  <si>
    <t>Fertilizante foliar 20-20-20 +microelementos</t>
  </si>
  <si>
    <t>kilo</t>
  </si>
  <si>
    <t>1017169992096768</t>
  </si>
  <si>
    <t xml:space="preserve">Adherente tipo Cosmo-in  27 SL  </t>
  </si>
  <si>
    <t>1017170192080249</t>
  </si>
  <si>
    <t>1017170192095159</t>
  </si>
  <si>
    <t>1017170292079619</t>
  </si>
  <si>
    <t>Agrimicin 16,50WP Estreptomicina-Oxytetraciclina</t>
  </si>
  <si>
    <t>Mancozeb 80% WP Dithane</t>
  </si>
  <si>
    <t>101915099207998</t>
  </si>
  <si>
    <t xml:space="preserve">Terbufos  10G  </t>
  </si>
  <si>
    <t>1019150992095172</t>
  </si>
  <si>
    <t>Ultraprid (Imidacloprid)</t>
  </si>
  <si>
    <t>250 ml</t>
  </si>
  <si>
    <t>1019150992098753</t>
  </si>
  <si>
    <t>1019151092079572</t>
  </si>
  <si>
    <t xml:space="preserve">Insecticidas: abamectina </t>
  </si>
  <si>
    <t>litro</t>
  </si>
  <si>
    <t>1017170192161511</t>
  </si>
  <si>
    <t>Herbicida Selectivo Bentazon al 48%</t>
  </si>
  <si>
    <t>1019150992041979</t>
  </si>
  <si>
    <t>Insecticida sistémico tiametoxam</t>
  </si>
  <si>
    <t>1017170192098825</t>
  </si>
  <si>
    <t>Cyhalofop-butil ester</t>
  </si>
  <si>
    <t>1017170192098813</t>
  </si>
  <si>
    <t>Bispiribac sodio</t>
  </si>
  <si>
    <t>Atrazina  Atranex 90WG</t>
  </si>
  <si>
    <t>Pendimetalina Toro 50EC</t>
  </si>
  <si>
    <t>Concentrado para ganado Desarrollo</t>
  </si>
  <si>
    <t>Saco 46 kg</t>
  </si>
  <si>
    <t>1012159992067971</t>
  </si>
  <si>
    <t>Concentrado para mantenimiento de ganado</t>
  </si>
  <si>
    <t>kilos</t>
  </si>
  <si>
    <t>5050190492160092</t>
  </si>
  <si>
    <t>Minerales para Alimentación de Bovinos con Núcleo</t>
  </si>
  <si>
    <t>Saco 20kg</t>
  </si>
  <si>
    <t>2327181092028760</t>
  </si>
  <si>
    <t>Soldadura 7018 en 1/8</t>
  </si>
  <si>
    <t>Soldadura 6013 en 1/8</t>
  </si>
  <si>
    <t>2711283892002298</t>
  </si>
  <si>
    <t>Disco para tronzadora 14"</t>
  </si>
  <si>
    <t>2711283890018009</t>
  </si>
  <si>
    <t>Disco para cortar metal 9"</t>
  </si>
  <si>
    <t>1014150192101501</t>
  </si>
  <si>
    <t>Silla para montar con todos los aperos</t>
  </si>
  <si>
    <t>2711211590008630</t>
  </si>
  <si>
    <t>Alicate de presion</t>
  </si>
  <si>
    <t>2711200192121716</t>
  </si>
  <si>
    <t> 2711202992079621 </t>
  </si>
  <si>
    <t>Regadera</t>
  </si>
  <si>
    <t>2711180190002722</t>
  </si>
  <si>
    <t>Cinta metrica de 5mts</t>
  </si>
  <si>
    <t>2110199892135749</t>
  </si>
  <si>
    <t>Chuzo eléctrico</t>
  </si>
  <si>
    <t>4014200892167297</t>
  </si>
  <si>
    <t xml:space="preserve">Manguera para agua, plástica reforzada, de color verde, flexible y de fácil manejo, con un largo de 15 m, diámetro interno 12,7 mm </t>
  </si>
  <si>
    <t>Llanta para camion 700x16</t>
  </si>
  <si>
    <t>9001785900000034</t>
  </si>
  <si>
    <t>Llanta para pick up 245-75-16</t>
  </si>
  <si>
    <t>4016150590028028</t>
  </si>
  <si>
    <t>Filtro de aire hilux</t>
  </si>
  <si>
    <t>4016151390027557</t>
  </si>
  <si>
    <t>Filtro de diesel hilux</t>
  </si>
  <si>
    <t>4016150490028506</t>
  </si>
  <si>
    <t>Filtro de aceite hilux</t>
  </si>
  <si>
    <t>2517200192025809</t>
  </si>
  <si>
    <t>Rotula de suspension superior hilux</t>
  </si>
  <si>
    <t xml:space="preserve">2517200192025810 </t>
  </si>
  <si>
    <t>Rotula de suspension inferior hilux</t>
  </si>
  <si>
    <t>2611180292088786</t>
  </si>
  <si>
    <t>Faja de distribución para hilux</t>
  </si>
  <si>
    <t>kit</t>
  </si>
  <si>
    <t>2517171392084682</t>
  </si>
  <si>
    <t>Juego de pastillas de frenos hilux</t>
  </si>
  <si>
    <t>juegos</t>
  </si>
  <si>
    <t>2517171392054432</t>
  </si>
  <si>
    <t>Juego de fibras traseras hilux</t>
  </si>
  <si>
    <t>3115190592067541</t>
  </si>
  <si>
    <t>Faja de abanico</t>
  </si>
  <si>
    <t>2517420392091792</t>
  </si>
  <si>
    <t>Rotula de direccion externas hilux</t>
  </si>
  <si>
    <t>3117160592100321</t>
  </si>
  <si>
    <t>Busching de balancin</t>
  </si>
  <si>
    <t>4016151592057187</t>
  </si>
  <si>
    <t>Filtro hidraúlico para tractor same 95 special</t>
  </si>
  <si>
    <t>2611170390031693</t>
  </si>
  <si>
    <t>Bateria N50</t>
  </si>
  <si>
    <t>2611170390031685</t>
  </si>
  <si>
    <t>Bateria N70</t>
  </si>
  <si>
    <t>2611170390031757</t>
  </si>
  <si>
    <t>Bateria N120</t>
  </si>
  <si>
    <t>4214252390091975</t>
  </si>
  <si>
    <t xml:space="preserve">Agujas hipodérmicas 16 x 1.5 </t>
  </si>
  <si>
    <t>4618154192055037</t>
  </si>
  <si>
    <t>Guantes de nitrilo talla "L"</t>
  </si>
  <si>
    <t xml:space="preserve">Botas de hule </t>
  </si>
  <si>
    <t>4618160592004889</t>
  </si>
  <si>
    <t>Bota de cuero</t>
  </si>
  <si>
    <t>4618151692008300</t>
  </si>
  <si>
    <t>Mangas de protección solar</t>
  </si>
  <si>
    <t>2412150292026293</t>
  </si>
  <si>
    <t>Sacos de polipropileno</t>
  </si>
  <si>
    <t>4618153692018262</t>
  </si>
  <si>
    <t>Guante anticorte</t>
  </si>
  <si>
    <t xml:space="preserve">Guantes de cuero talla </t>
  </si>
  <si>
    <t>4618221192039776</t>
  </si>
  <si>
    <t>Faja de soporte de espalda</t>
  </si>
  <si>
    <t> 4618180492081245</t>
  </si>
  <si>
    <t>Anteojos protectores para fumigación</t>
  </si>
  <si>
    <t>Pares</t>
  </si>
  <si>
    <t>Descripción de ID Programa y Subprograma</t>
  </si>
  <si>
    <t>INTA/DI</t>
  </si>
  <si>
    <t>Dirección de Investigación</t>
  </si>
  <si>
    <t>INTA/GG</t>
  </si>
  <si>
    <t>Gastos Generales</t>
  </si>
  <si>
    <t>INTA/LD</t>
  </si>
  <si>
    <t>Estación Experimental Los Diamantes</t>
  </si>
  <si>
    <t>INTA/EJN</t>
  </si>
  <si>
    <t>Estación Experimental Enrique Jiménez Nuñez</t>
  </si>
  <si>
    <t>INTA/CD</t>
  </si>
  <si>
    <t>Estación Experimental Carlos Durán</t>
  </si>
  <si>
    <t>INTA/CS</t>
  </si>
  <si>
    <t>Contraloría de Servicios</t>
  </si>
  <si>
    <t>INTA/AI</t>
  </si>
  <si>
    <t>Auditoría Interna</t>
  </si>
  <si>
    <t>INTA/TT</t>
  </si>
  <si>
    <t>INTA/TI</t>
  </si>
  <si>
    <t>Tecnología de Información</t>
  </si>
  <si>
    <t>INTA/DAF</t>
  </si>
  <si>
    <t>Dirección Administrativa Financiera</t>
  </si>
  <si>
    <t>Cooperación Internacional</t>
  </si>
  <si>
    <t>INTA/CI</t>
  </si>
  <si>
    <t>11 
documentos</t>
  </si>
  <si>
    <t xml:space="preserve">Departamento deGestión de Tierras </t>
  </si>
  <si>
    <t>INTA/GT</t>
  </si>
  <si>
    <r>
      <t>Anti coccidial, vía oral, suspensión oral en frascos de 250 ml (</t>
    </r>
    <r>
      <rPr>
        <b/>
        <sz val="11"/>
        <rFont val="Arial"/>
        <family val="2"/>
      </rPr>
      <t>Baycox 5 %</t>
    </r>
    <r>
      <rPr>
        <sz val="11"/>
        <rFont val="Arial"/>
        <family val="2"/>
      </rPr>
      <t>)</t>
    </r>
  </si>
  <si>
    <r>
      <t>Reconstituyente, uso veterinario, calcio fosforilcolina, cloruro, caseina-peptidos, vitamina b12, para ganado, bovino y cerdos, presentacion frasco 500 ml (</t>
    </r>
    <r>
      <rPr>
        <b/>
        <sz val="11"/>
        <rFont val="Arial"/>
        <family val="2"/>
      </rPr>
      <t>Hematofos B12</t>
    </r>
    <r>
      <rPr>
        <sz val="11"/>
        <rFont val="Arial"/>
        <family val="2"/>
      </rPr>
      <t>)</t>
    </r>
  </si>
  <si>
    <r>
      <t>Desparasitante , ingrediente activo metrifonato (triclorfone) 77 g, coumafós 1,g, ciflutrina 1,g, materia inerte emulsionante q.s.p. 100 g, uso veterinario, aplicacion externo para bovinos, presentacion envase 1 l   (</t>
    </r>
    <r>
      <rPr>
        <b/>
        <sz val="11"/>
        <rFont val="Arial"/>
        <family val="2"/>
      </rPr>
      <t>Nuvan</t>
    </r>
    <r>
      <rPr>
        <sz val="11"/>
        <rFont val="Arial"/>
        <family val="2"/>
      </rPr>
      <t>)</t>
    </r>
  </si>
  <si>
    <r>
      <t xml:space="preserve">Desparasitante , ingrediente activo metrifonato (triclorfone) 77 g, coumafós 1,g, ciflutrina 1,g, materia inerte emulsionante q.s.p. 100 g, uso veterinario, aplicacion externo para bovinos, presentacion envase 1 l marca bv. neguvon polvo modelo bv. </t>
    </r>
    <r>
      <rPr>
        <b/>
        <sz val="11"/>
        <rFont val="Arial"/>
        <family val="2"/>
      </rPr>
      <t>Neguvon polvo kilo</t>
    </r>
  </si>
  <si>
    <r>
      <t>Antiséptico y desinfectante para casco, uso veterinario, aplicación tópica (local), trinitrofenol 0,31 g, ácido acético 2,78 g, formaldehido solución 6,18 g, vehículo csp. 100 ml, presentación envase 1 l (</t>
    </r>
    <r>
      <rPr>
        <b/>
        <sz val="11"/>
        <rFont val="Arial"/>
        <family val="2"/>
      </rPr>
      <t>Loción podal)</t>
    </r>
  </si>
  <si>
    <r>
      <t>Acriflavina o acriflavinium, en pasta, acción cicatrizante y antibiótico, acriflavina 1 g y oxido de zinc 20 g, presentación crema 50 g (</t>
    </r>
    <r>
      <rPr>
        <b/>
        <sz val="11"/>
        <rFont val="Arial"/>
        <family val="2"/>
      </rPr>
      <t>Acrilan</t>
    </r>
    <r>
      <rPr>
        <sz val="11"/>
        <rFont val="Arial"/>
        <family val="2"/>
      </rPr>
      <t>)</t>
    </r>
  </si>
  <si>
    <r>
      <t>Subsalicitato de bismuto, para el alivio del malestar estomacal, medicamento que actúa formando una película protectora sobre la mucosa gástrica e intestinal, posee además un efecto antibacterial y antiendotóxico por lo que funciona como un excelente antidiarreico, presentación liquida, envase 100 ml, cada 100 ml contiene 1,75 g de subsalicilato de bismuto  (</t>
    </r>
    <r>
      <rPr>
        <b/>
        <sz val="11"/>
        <rFont val="Arial"/>
        <family val="2"/>
      </rPr>
      <t>Pectinova</t>
    </r>
    <r>
      <rPr>
        <sz val="11"/>
        <rFont val="Arial"/>
        <family val="2"/>
      </rPr>
      <t>)</t>
    </r>
  </si>
  <si>
    <r>
      <t>Tonico y reconstituyente, compuestos de fósforo, con vitamina b12, que influya en los procesos de asimilación del organismo,estimulante metabólico, que genere reacciones enzimáticas, accion protectora del hígado, solución al 10% del ácido 1-(n-butilamino) 1- metiletilfosforoso, compuesto orgánico de fósforo, vitamina b12 0,005g /100 ml, presentación de 250 ml   (</t>
    </r>
    <r>
      <rPr>
        <b/>
        <sz val="11"/>
        <rFont val="Arial"/>
        <family val="2"/>
      </rPr>
      <t>Vitamina B12 Catasol</t>
    </r>
    <r>
      <rPr>
        <sz val="11"/>
        <rFont val="Arial"/>
        <family val="2"/>
      </rPr>
      <t>)</t>
    </r>
  </si>
  <si>
    <r>
      <t xml:space="preserve"> Medicamento quimioterapeutico contra infecciones por protosobarios y propiedades analgésicas y antipiréticas, para el tratamiento de la piroplasmosis (babesia spp.) y tripanosomiasis (trypanosoma spp.) en bovinos, ovinos, caprinos, porcinos y equinos, solución inyectable, cada ml contiene: diaminaceno aceturato 0,070 g, antipirina 0,375 g,. presentacion 20 ml (</t>
    </r>
    <r>
      <rPr>
        <b/>
        <sz val="11"/>
        <rFont val="Arial"/>
        <family val="2"/>
      </rPr>
      <t>Berenil</t>
    </r>
    <r>
      <rPr>
        <sz val="11"/>
        <rFont val="Arial"/>
        <family val="2"/>
      </rPr>
      <t>)</t>
    </r>
  </si>
  <si>
    <r>
      <t>Estimulante del proceso reproductivo, de uso parenteral. fórmula: fosforilcolamina 100 mg, sulfato de zinc 13.19 mg, yoduro de potasio 20 mg, selenito de sodio 0.22 mg, vehículo csp. 1 ml, presentación frasco de 250 ml (</t>
    </r>
    <r>
      <rPr>
        <b/>
        <sz val="11"/>
        <rFont val="Arial"/>
        <family val="2"/>
      </rPr>
      <t>Calfosvit</t>
    </r>
    <r>
      <rPr>
        <sz val="11"/>
        <rFont val="Arial"/>
        <family val="2"/>
      </rPr>
      <t>)</t>
    </r>
  </si>
  <si>
    <r>
      <t>Suero energético hidratante con vitaminas, dextrosa, para animales evitando estrés y agotamiento físico frasco 500 ml: riboflavin (b2) 20 mg clorhidrato de piridoxina (b6) 15 mg nicotinamida 1,000 mg acetil d-l- metionina 660 mg cloruro de sodio 3,500 mg cloruro de potasio 250 mg cloruro de calcio 150 mg cloruro de magnesio 90 mg dextrosa 25,000 mg, ampolla de 3 ml de vitamina b12 10,000 mcg (</t>
    </r>
    <r>
      <rPr>
        <b/>
        <sz val="11"/>
        <rFont val="Arial"/>
        <family val="2"/>
      </rPr>
      <t>Fortemil</t>
    </r>
    <r>
      <rPr>
        <sz val="11"/>
        <rFont val="Arial"/>
        <family val="2"/>
      </rPr>
      <t>)</t>
    </r>
  </si>
  <si>
    <r>
      <t xml:space="preserve">Herbicida liquido selectivo y sistematico, agentes activos picloram a 64 g/l y 2,4-d a 240 g/l, concentracion de 30,4 sl, para el control de malezas de hoja ancha, </t>
    </r>
    <r>
      <rPr>
        <b/>
        <sz val="11"/>
        <rFont val="Arial"/>
        <family val="2"/>
      </rPr>
      <t>envase de 3,785 l</t>
    </r>
    <r>
      <rPr>
        <sz val="11"/>
        <rFont val="Arial"/>
        <family val="2"/>
      </rPr>
      <t xml:space="preserve">  (</t>
    </r>
    <r>
      <rPr>
        <b/>
        <sz val="11"/>
        <rFont val="Arial"/>
        <family val="2"/>
      </rPr>
      <t>Herbicida 2,4-D + Picloram</t>
    </r>
    <r>
      <rPr>
        <sz val="11"/>
        <rFont val="Arial"/>
        <family val="2"/>
      </rPr>
      <t>)</t>
    </r>
  </si>
  <si>
    <t>Magueras (varios tamaños)</t>
  </si>
  <si>
    <t>Estación Experimental de Quepos</t>
  </si>
  <si>
    <t>INTA/EEQ</t>
  </si>
  <si>
    <t>INTA/Gastos Generales</t>
  </si>
  <si>
    <t>II</t>
  </si>
  <si>
    <t>Manteado de lona, impermeable, 100 % poliéster, de 5 m de ancho x 6 m de largo, con revestimiento de pvc-dop, de alta resistencia a los rayos ultravioleta</t>
  </si>
  <si>
    <t>Manteado de lona, 100 % impermeable, medidas 2 m ancho x 3 m largo, alta resistencia a los rayos ultravioleta, anti-hongos, color azul</t>
  </si>
  <si>
    <t>24141506 92219082</t>
  </si>
  <si>
    <t>INTA/Gestión de Tierras</t>
  </si>
  <si>
    <t>Compra de papel de seguridad para certificaciones</t>
  </si>
  <si>
    <t>Servicio de monitoreo de la flotilla vehicular GPS</t>
  </si>
  <si>
    <t>I, II, III y IV</t>
  </si>
  <si>
    <t>Servicio de mantenimiento de equipo de oficina, aires acondicionados</t>
  </si>
  <si>
    <t>Palas Carrileras</t>
  </si>
  <si>
    <t>2711200492007093</t>
  </si>
  <si>
    <t>Palines</t>
  </si>
  <si>
    <t>2711200492219058</t>
  </si>
  <si>
    <t>Machetes</t>
  </si>
  <si>
    <t>2711150392012381</t>
  </si>
  <si>
    <t>III</t>
  </si>
  <si>
    <t>Mantenimiento de Dispensadores de Agua</t>
  </si>
  <si>
    <t>4410310392123045</t>
  </si>
  <si>
    <t>4410310392122957</t>
  </si>
  <si>
    <t>4410310392122968</t>
  </si>
  <si>
    <t>4410310392123047</t>
  </si>
  <si>
    <t>4410310392006929</t>
  </si>
  <si>
    <t>4410310392034453</t>
  </si>
  <si>
    <t>4410310392064056</t>
  </si>
  <si>
    <t>4410310392064053</t>
  </si>
  <si>
    <t>410310392064054</t>
  </si>
  <si>
    <t>4410310392023929</t>
  </si>
  <si>
    <t>4410310392023926</t>
  </si>
  <si>
    <t>4410310392023927</t>
  </si>
  <si>
    <t>4410310392023930</t>
  </si>
  <si>
    <t xml:space="preserve"> 4410310392034302</t>
  </si>
  <si>
    <t>4410310592130011</t>
  </si>
  <si>
    <t>4410310392037242</t>
  </si>
  <si>
    <t>4410310592130012</t>
  </si>
  <si>
    <t>4410310392030964</t>
  </si>
  <si>
    <t>4410310590009441</t>
  </si>
  <si>
    <t xml:space="preserve"> 4410310590020863</t>
  </si>
  <si>
    <t>4410310590020866</t>
  </si>
  <si>
    <t xml:space="preserve"> 4410310590020864</t>
  </si>
  <si>
    <t>4410310592022346</t>
  </si>
  <si>
    <t>4410310592022344</t>
  </si>
  <si>
    <t xml:space="preserve"> 4410310592022343</t>
  </si>
  <si>
    <t>4410310592022345</t>
  </si>
  <si>
    <t>4410310592044490</t>
  </si>
  <si>
    <t>4410310592034347</t>
  </si>
  <si>
    <t>4410310592033495</t>
  </si>
  <si>
    <t>4410310592052946</t>
  </si>
  <si>
    <t>4410310592029852</t>
  </si>
  <si>
    <t>4410310592029853</t>
  </si>
  <si>
    <t>4410310392092524</t>
  </si>
  <si>
    <t>4410310392092513</t>
  </si>
  <si>
    <t>4410310392092511</t>
  </si>
  <si>
    <t>4410310392092512</t>
  </si>
  <si>
    <t>4410312792140411</t>
  </si>
  <si>
    <t>4412190592261699</t>
  </si>
  <si>
    <t>1217170390007659</t>
  </si>
  <si>
    <t>1217170390007662</t>
  </si>
  <si>
    <t>4412190492156323</t>
  </si>
  <si>
    <t>4410310992104070</t>
  </si>
  <si>
    <t xml:space="preserve">Tóner impresora Lexmark CX310dn 800S20 Cartucho de tóner Láser cian (2k) 2000 hojas </t>
  </si>
  <si>
    <t xml:space="preserve">Tóner impresora Lexmark CX310dn 800S20 Cartucho de tóner Láser Magenta (2k) 2000 hojas  </t>
  </si>
  <si>
    <t xml:space="preserve">Tóner impresora Lexmark CX310dn 800S20 Cartucho de tóner Láser amarillo (2k) 2000 hojas  </t>
  </si>
  <si>
    <t xml:space="preserve">Tóner impresora Lexmark CX310dn 800S20 Cartucho de tóner Láser negro (2k) 2000 hojas  </t>
  </si>
  <si>
    <t xml:space="preserve">Cartuchos de tóner HP 2055 (05) </t>
  </si>
  <si>
    <t xml:space="preserve">Cartuchos de tóner HP M1212 85A  </t>
  </si>
  <si>
    <t xml:space="preserve">Cartuchos de tóner HP (131A) CF210 </t>
  </si>
  <si>
    <t xml:space="preserve">Cartuchos de tóner HP (131A)  CF211- </t>
  </si>
  <si>
    <t xml:space="preserve">Cartuchos de tóner HP (131A)  CF212 </t>
  </si>
  <si>
    <t xml:space="preserve">Cartuchos de tóner HP (131A) CF213 </t>
  </si>
  <si>
    <t xml:space="preserve">Cartuchos de tóner HP 126A  CE310 color negro </t>
  </si>
  <si>
    <t xml:space="preserve">Cartuchos de tóner HP 126A  CE311 color Cyan </t>
  </si>
  <si>
    <t xml:space="preserve">Cartuchos de tóner HP 126A CE312 color Amarillo </t>
  </si>
  <si>
    <t xml:space="preserve">Cartuchos de tóner HP 126A  CE313  Color magenta </t>
  </si>
  <si>
    <t xml:space="preserve">Cartuchos de tóner HP 1005  35A   </t>
  </si>
  <si>
    <t xml:space="preserve">Cartuchos de tóner  HP  124A Q6000A,  color negra </t>
  </si>
  <si>
    <t xml:space="preserve">Cartuchos de tóner  HP  124A  Q6001A  color Cyan </t>
  </si>
  <si>
    <t xml:space="preserve">Cartuchos de tóner  HP  124A  Q6002A  color amarillo  </t>
  </si>
  <si>
    <t xml:space="preserve">Cartuchos de tóner  HP  124A Q6003A   color  magenta </t>
  </si>
  <si>
    <t xml:space="preserve">Tintas Epson  90N color negro , T090120-  </t>
  </si>
  <si>
    <t xml:space="preserve">Tintas Epson 73NH-73N, color celeste  T073220 </t>
  </si>
  <si>
    <t xml:space="preserve">Tintas Epson 73NH-73N  color  amarillo  T073420 </t>
  </si>
  <si>
    <t xml:space="preserve">Tintas Epson 73NH-73N  color   magenta T073320  </t>
  </si>
  <si>
    <t xml:space="preserve">Tintas Epson 210 color negro T195120  </t>
  </si>
  <si>
    <t xml:space="preserve">Tintas Epson 210 color celeste T195220,  </t>
  </si>
  <si>
    <t xml:space="preserve">Tintas Epson 210 color  amarillo  T195420 </t>
  </si>
  <si>
    <t xml:space="preserve">Tintas Epson 210 color  magenta T195320 </t>
  </si>
  <si>
    <t xml:space="preserve">Tintas HP 122 color negro </t>
  </si>
  <si>
    <t xml:space="preserve">Tintas HP 122 colores  </t>
  </si>
  <si>
    <t xml:space="preserve">Tintas HP 21 color negro </t>
  </si>
  <si>
    <t xml:space="preserve">Tintas HP 22 colores </t>
  </si>
  <si>
    <t xml:space="preserve">Tintas Canon iP 1900  40 color negro </t>
  </si>
  <si>
    <t xml:space="preserve">Tintas Canon iP 1900  41 colores </t>
  </si>
  <si>
    <t xml:space="preserve">Cartuchos de tóner RICOH C252F negro Alto rendimiento 407653 </t>
  </si>
  <si>
    <t xml:space="preserve">Cartuchos de tóner RICOH C252F color Cyan  Alto rendimiento 407654 </t>
  </si>
  <si>
    <t xml:space="preserve">Cartuchos de tóner RICOH C252F color Amarillo Alto rendimiento 407656 </t>
  </si>
  <si>
    <t xml:space="preserve">Cartuchos de tóner RICOH C252F  color Magenta  Alto rendimiento 407655 </t>
  </si>
  <si>
    <t xml:space="preserve">Cartuchos de tóner Fotocopadora RICOH MP60025P 110D (841332)  </t>
  </si>
  <si>
    <t xml:space="preserve">Tinta para Sello de Hule Azul </t>
  </si>
  <si>
    <t xml:space="preserve">Tinta para Sello de Hule Rojo </t>
  </si>
  <si>
    <t xml:space="preserve">Tinta para Sello de Hule Negro </t>
  </si>
  <si>
    <t xml:space="preserve">Tinta númerador / foliador auttomático </t>
  </si>
  <si>
    <t xml:space="preserve">Tambor deTransferencia de Imagenes (DRUM) impresora HP LASER 126A Color ,  Número de parte CE314A (CP01025)  Impresora 100 COLOR MFP M175NW </t>
  </si>
  <si>
    <t>4410310392124776</t>
  </si>
  <si>
    <t xml:space="preserve"> 4410310392124909</t>
  </si>
  <si>
    <t>4410310392124727</t>
  </si>
  <si>
    <t>4410310392124910</t>
  </si>
  <si>
    <t>4410310392092216</t>
  </si>
  <si>
    <t>4410310392092527</t>
  </si>
  <si>
    <t>4410310392092526</t>
  </si>
  <si>
    <t xml:space="preserve"> 4410310392092525</t>
  </si>
  <si>
    <t>4410310392123359</t>
  </si>
  <si>
    <t>4410310392149785</t>
  </si>
  <si>
    <t>4410310392092130</t>
  </si>
  <si>
    <t>4410310392122286</t>
  </si>
  <si>
    <t>4410310992141399</t>
  </si>
  <si>
    <t>4410310592257208</t>
  </si>
  <si>
    <t>4410310592257218</t>
  </si>
  <si>
    <t>4410310592257227</t>
  </si>
  <si>
    <t>4410310592256969</t>
  </si>
  <si>
    <t xml:space="preserve">inscribir 44103103 </t>
  </si>
  <si>
    <t xml:space="preserve">Tóner impresora Xerox Work Centre 6027 multifuncional color Cian 106R02756 Original de la marca Xerox  </t>
  </si>
  <si>
    <t xml:space="preserve">Tóner impresora Xerox Work Centre 6027 multifuncional color Magenta 106R02757 Original de la marca Xerox </t>
  </si>
  <si>
    <t xml:space="preserve">Tóner impresora Xerox Work Centre 6027 multifuncional color Amarillo 106R02758 Original de la marca Xerox  </t>
  </si>
  <si>
    <t xml:space="preserve">Tóner impresora Xerox Work Centre 6027 multifuncional color Negro 106R02759 Original de la marca Xerox   </t>
  </si>
  <si>
    <t xml:space="preserve">Tóner impresora Xerox Work Centre 6027 multifuncional color Cian 106R02760 Original de la marca Xerox </t>
  </si>
  <si>
    <t xml:space="preserve">Tóner impresora Xerox Work Centre 6027 multifuncional color Magenta 106R02761 Original de la marca Xerox </t>
  </si>
  <si>
    <t xml:space="preserve">Tóner impresora Xerox Work Centre 6027 multifuncional color Amarillo 106R02762 Original de la marca Xerox </t>
  </si>
  <si>
    <t xml:space="preserve">Tóner impresora Xerox Work Centre 6027 multifuncional color Negro 106R02763 Original de la marca Xerox </t>
  </si>
  <si>
    <t xml:space="preserve">Tóner para impresora Xerox, modelo phaser 3320DNI color negro, número de parte 106R02306 original para rendimiento de 11.000 páginas </t>
  </si>
  <si>
    <t xml:space="preserve">Phaser 3330 WorkCentre 3335/3345 Cartucho tóner NEGRO capacidad normal (8500 páginas)106R03622  </t>
  </si>
  <si>
    <t xml:space="preserve">Tóner impresora Xerox color negro Phaser 3260/WorkCentre 3225 106R02778, capacidad 3000 paginas </t>
  </si>
  <si>
    <t xml:space="preserve">Cartuchos de tóner monocromático  Modelo MLT-D203S –MLT-D203E Rendimiento de 3000 a 10000 páginas promedio, peso del  cartucho 1,13 kg aproximado, Indicador de reciclaje, Presentación en caja, 12 meses de garantía sobre el producto </t>
  </si>
  <si>
    <t>Tambor (IMAGE DRUM) impresora  Xerox Work centre 3225 color negro, Número de parte 650N05409 10000 impresiones</t>
  </si>
  <si>
    <t xml:space="preserve">Cartucho de tinta para la impresora multifuncional hp officejet pro 9020, color negro, código 964, marca hp modelo 3ja53a </t>
  </si>
  <si>
    <t xml:space="preserve">Cartucho de tinta para la impresora multifuncional hp officejet pro 9020, color cian, código 964, marca hp modelo modelo 3ja50 </t>
  </si>
  <si>
    <t xml:space="preserve">Cartucho de tinta para la impresora multifuncional hp officejet pro 9020, color magenta, código 964, marca hp modelo 3ja51a </t>
  </si>
  <si>
    <t xml:space="preserve">Cartucho de tinta para la impresora multifuncional hp officejet pro 9020, color amarillo, código 964, marca hp modelo 3ja52a </t>
  </si>
  <si>
    <t>Tóner color negro marca Lexmark numero de parte 78C4Xk0 rendimiento 8,500 pag. Para impresoras modelo cx522ade</t>
  </si>
  <si>
    <t>Tóner color Cyan marca Lexmark numero de parte 24B7239 rendimiento 6,000 pag. Para impresoras modelo cx522ade</t>
  </si>
  <si>
    <t>Tóner color magenta marca Lexmark numero de parte 24B7240 rendimiento 6,000 pag. Para impresoras modelo cx522ade</t>
  </si>
  <si>
    <t>4410310392203462</t>
  </si>
  <si>
    <t>4410310392203459</t>
  </si>
  <si>
    <t>4410310392203460</t>
  </si>
  <si>
    <t>4410310392203458</t>
  </si>
  <si>
    <t>4410310592173437</t>
  </si>
  <si>
    <t>4410310592173443</t>
  </si>
  <si>
    <t>4410310592173438</t>
  </si>
  <si>
    <t>4410310592173442</t>
  </si>
  <si>
    <t>Tóner color yellow marca Lexmark numero de parte 24B7241 rendimiento 6,000 pag. Para impresoras modelo cx522ade</t>
  </si>
  <si>
    <t>Toner para Impresora Epson, numero de parte T544120-AL color negro. Epson 544 - 65 ml - negro - original - recarga de tinta - para EcoTank  L3110</t>
  </si>
  <si>
    <t>Toner para Impresora Epson, numero de parte T544320-AL color magenta. Epson 544 - 65 ml - magenta - original - recarga de tinta - para EcoTank  L3110</t>
  </si>
  <si>
    <t>Toner para Impresora Epson, numero de parte T544220-AL color Cyan. Epson 544 - 65 ml - Cyan - original - recarga de tinta - para EcoTank  L3110</t>
  </si>
  <si>
    <t>Toner para Impresora Epson, numero de parte T544420-AL color amarillo. Epson 544 - 65 ml - amarillo - original - recarga de tinta - para EcoTank  L3110</t>
  </si>
  <si>
    <t xml:space="preserve">Cartucho de tinta para impresora Epson, color negro, #T504120-Al. Botella Epson original T504120 negro, para Ecotank L6171 </t>
  </si>
  <si>
    <t>Cartucho de tinta para impresora Epson, color amarillo, # T504420-al. Botella Epson original T504420 amarillo, para Ecotank L6171</t>
  </si>
  <si>
    <t>Cartucho de tinta para impresora Epson, color Cyan, # T504220-Al. Botella Epson original T504220 Cyan, para Ecotank L6171</t>
  </si>
  <si>
    <t>Cartucho de tinta para impresora Epson, color Magenta, # T504320-al. Botella Epson original T504320 Magenta, para Ecotank L6171</t>
  </si>
  <si>
    <t>Pintura anticorrosiva, que contenga: óxido de cinc como base anticorrosiva y resinas de poliuretano en presentación de 3,785 l (1 gal). Marca Revestar modelo anticorrosivo 90-opm</t>
  </si>
  <si>
    <t>Envase</t>
  </si>
  <si>
    <t xml:space="preserve">Pintura acrílica, formulada con resinas acrílicas y pigmentos de alta calidad, sobre base de resinas acrílicas de bajo olor y pigmentos de alta calidad. No contiene amoníaco. Presentación de 18,927 l (5 gal) presentación en cubetas </t>
  </si>
  <si>
    <t>Aguarrás. Solvente para pinturas alquídicas incoloro y de bajo olor. Densidad 0,77-0,79 g/ml, punto de ebullición 152-210 °C, en presentación 3,785 l (1 gal) en envase de plástico</t>
  </si>
  <si>
    <t>4412161990000908</t>
  </si>
  <si>
    <t>44121905 92102638</t>
  </si>
  <si>
    <t>44121905 92224650</t>
  </si>
  <si>
    <t xml:space="preserve"> 4412190592023565</t>
  </si>
  <si>
    <t xml:space="preserve"> 3120151292212487</t>
  </si>
  <si>
    <t xml:space="preserve"> 3120151292046198</t>
  </si>
  <si>
    <t>3120150392050511</t>
  </si>
  <si>
    <t>4412170890030728</t>
  </si>
  <si>
    <t>4412170890030726</t>
  </si>
  <si>
    <t xml:space="preserve"> 4110292592032810</t>
  </si>
  <si>
    <t xml:space="preserve">Sacapuntas (Tajador manual) de metal  </t>
  </si>
  <si>
    <t xml:space="preserve">Almohadilla sello automático R40 / R5420 </t>
  </si>
  <si>
    <t xml:space="preserve">Almohadilla sello automático R4940 </t>
  </si>
  <si>
    <t>Almohadilla sello Fechador automático   5460</t>
  </si>
  <si>
    <t xml:space="preserve">Boligrafo color azul  en cajas de 12 unidades </t>
  </si>
  <si>
    <t xml:space="preserve">Boligrafo color Negro  en cajas de 12 unidades </t>
  </si>
  <si>
    <t xml:space="preserve">Boligrafo color Rojo  en cajas de 12 unidades </t>
  </si>
  <si>
    <t xml:space="preserve">Boligrafo color azul  Gel  cajas de 12 unidades </t>
  </si>
  <si>
    <t xml:space="preserve">Boligrafo color  negro Gel en cajas de 12 unidades   </t>
  </si>
  <si>
    <t>Cinta adhesiva ancha 4.7 cm transparente</t>
  </si>
  <si>
    <t xml:space="preserve">Cinta adhesiva tipo magica 18mmx33mm   </t>
  </si>
  <si>
    <t>Cinta adhesiva Transparente 18mmx33mm</t>
  </si>
  <si>
    <t xml:space="preserve">Cinta Maskin tape 1 1/2" (36mm) x25 mts </t>
  </si>
  <si>
    <t>Cinta maskin tape 1"</t>
  </si>
  <si>
    <t xml:space="preserve">Cinta Masking 2" </t>
  </si>
  <si>
    <t xml:space="preserve">Engrapadora uso escritorio / mediana  </t>
  </si>
  <si>
    <t xml:space="preserve">Goma en barra 20 gramos </t>
  </si>
  <si>
    <t xml:space="preserve">Goma blanca, extra fuerte, secado rápido, sin solventes, contenido 240 g / 250 g </t>
  </si>
  <si>
    <t xml:space="preserve">Marcador Fosforescente amarillo </t>
  </si>
  <si>
    <t xml:space="preserve">Marcador Fosforescente anaranjado </t>
  </si>
  <si>
    <t xml:space="preserve">Marcador Fosforescente celeste  </t>
  </si>
  <si>
    <t xml:space="preserve">Marcador Fosforescente verde  </t>
  </si>
  <si>
    <t>marcador permanente, tinta color negro, punta fina, para superficies frías, calientes y húmedas, secado rápido, permanente en plástico, vidrio, metal o porcelana, resistente al agua, alcohol y vapores químicos, para uso en laboratorio</t>
  </si>
  <si>
    <t xml:space="preserve">Marcador permanente punta redonda  color Azul </t>
  </si>
  <si>
    <t>4412170892013762</t>
  </si>
  <si>
    <t>4320182492037861</t>
  </si>
  <si>
    <t>4110303292114100</t>
  </si>
  <si>
    <t>3120152092115510</t>
  </si>
  <si>
    <t xml:space="preserve">Marcador permanente punta redondo color Negro </t>
  </si>
  <si>
    <t xml:space="preserve">Marcador permanente punta redondo color rojo </t>
  </si>
  <si>
    <t xml:space="preserve">Marcador Pizarra acrílica Azul </t>
  </si>
  <si>
    <t xml:space="preserve">Marcador Pizarra acrílica Negro </t>
  </si>
  <si>
    <t xml:space="preserve">Marcador Pizarra acrílica rojo </t>
  </si>
  <si>
    <t xml:space="preserve">Marcador Pizarra acrílica verde </t>
  </si>
  <si>
    <t xml:space="preserve">Perforadora 2 orificios 80 mm 25 hojas </t>
  </si>
  <si>
    <t xml:space="preserve">Regla de metal 30 cm  </t>
  </si>
  <si>
    <t xml:space="preserve">Tijera de oficina </t>
  </si>
  <si>
    <t xml:space="preserve">Memoria USB 16 GB </t>
  </si>
  <si>
    <t xml:space="preserve">Almohadilla para mausse descansa muñeca </t>
  </si>
  <si>
    <t xml:space="preserve">Plástico transparente, autoadhesivo, grosor extra 80 µm (+- 2 µm), para forrar documentos, medidas 50 cm ancho (+- 5 cm) x 20 m largo (+- 2 m), rollo   </t>
  </si>
  <si>
    <t xml:space="preserve">Corrector líquido, tipo lápiz, punta roller de acero inoxidable, color extra blanco, base agua, 7 ml, largo del lápiz 12,7 cm (+ - 1 cm). </t>
  </si>
  <si>
    <t xml:space="preserve">Corrector líquido, con brocha, diluidle en agua, color blanco, base agua, capacidad mínima de 20 ml (+-2)  </t>
  </si>
  <si>
    <t xml:space="preserve">Marcadorores indeleble para uso en laboratorio color azul, punta fina para escribir en los tubos de cultivo de muestras paquete con 12 unidades </t>
  </si>
  <si>
    <t xml:space="preserve">Etiqueta de poliéster, de 50,80 mm ancho x 15,24 m largo, color amarillo, para marcaje de pisos </t>
  </si>
  <si>
    <t xml:space="preserve">Sello numerador (foliador), automático, estructura interna metálica, cuerpo de acero/metal cromado, de 8 dígitos, ajustable la numeración, con almohadilla intercambiable de tinta </t>
  </si>
  <si>
    <t xml:space="preserve">Borrador para pizarra acrílica, con base de madera o plástica. </t>
  </si>
  <si>
    <t>4213220592003020</t>
  </si>
  <si>
    <t xml:space="preserve">Guantes de latex Nitrilo sin talco  </t>
  </si>
  <si>
    <t xml:space="preserve">Ordinario </t>
  </si>
  <si>
    <t>4412201192013639</t>
  </si>
  <si>
    <t>5512161292049833</t>
  </si>
  <si>
    <t>441220119212568700000005 CM</t>
  </si>
  <si>
    <t>141115309212601400000011 CM</t>
  </si>
  <si>
    <t xml:space="preserve"> 441220199212604400000002 CM</t>
  </si>
  <si>
    <t xml:space="preserve">Clasificador(archivo) de carton para hojas media carta t-817  </t>
  </si>
  <si>
    <t xml:space="preserve">Papel higiénico, rollito hoja doble, sin envoltura, color blanco, empacado en bultos de 48 rollos, en presentación de unidad </t>
  </si>
  <si>
    <t xml:space="preserve">Papel higiénico, tipo jumbo, hoja sencilla, para uso en dispensador, color blanco empacado en cajas de 6 rollos, en presentación de unidad </t>
  </si>
  <si>
    <t xml:space="preserve">Toalla desechable de papel, color blanco tipo mayordomo, rollo 85 hojas sencillas, ancho de hojas 26 cm y largo 18 cm. presentación de unidad </t>
  </si>
  <si>
    <t xml:space="preserve">Servilleta de papel color blanco, hoja sencilla, paquete con 100 servilletas, en presentación de unidades </t>
  </si>
  <si>
    <t xml:space="preserve">Toalla desechable de papel para dispensador, rollo de 20 cm de ancho y mínimo 300 m de largo en presentación de unidad </t>
  </si>
  <si>
    <t xml:space="preserve"> Servilleta de papel color blanco, hoja doble, para dispensador, paquete con 125 servilletas, ancho de hoja 9 cm y largo 19 cm </t>
  </si>
  <si>
    <t>Etiqueta adhesiva de transferencia térmica, color blanca, ancho de 7,62 cm (3 pulg) x alto de 5,08 cm (2 pulg) para interiores impresora zebra, en rollo de 500 etiquetas</t>
  </si>
  <si>
    <t xml:space="preserve">Papel para impresión tamaño carta, blancura mínima 92 %, con un mínimo de 30% de fibra reciclada, medidas 21,6 x 27,9 cm (8,5 pulg x 11 pulg) en Presentación de resma de 500 hojas  </t>
  </si>
  <si>
    <t xml:space="preserve">Carpeta (file) de manila, color amarillo, tamaño carta 21,59 cm x 27,94 cm (8,5 pulg x 11 pulg), en Presentación caja de 100 unidades.   </t>
  </si>
  <si>
    <t xml:space="preserve">Archivador (tipo archivex) para escritorio, medidas: 25,4 cm x 33,02 cm, (10 x 13 pulg), ancho del lomo: 11,43 cm (4,5 pulg),elaborado en cartón de Presentación, en Presentación de unidad </t>
  </si>
  <si>
    <t>Archivador de cartón, tamaño carta plus (t-830). para hojas tamaño carta, medidas 21,59 cm x 27,94 cm (8,5 pulg x 11 pulg).   </t>
  </si>
  <si>
    <t xml:space="preserve">Notas adhesivas (quita y pon), tamaño medianas, medida: 76 mm x 76 mm (3 pulg x 3 pulg).removibles, en color amarillo, en Presentación block de 100 hojas  </t>
  </si>
  <si>
    <t xml:space="preserve">Caja, troquelada, en cartulina c12, tamaño 49,5 cm x 32 cm x 25,5 cm.  </t>
  </si>
  <si>
    <t xml:space="preserve">Sobres de manila # 10, tamaño carta, medida de 22,8 cm x 30,5 cm, color amarillo, en Presentación de paquete con 50 unidades  </t>
  </si>
  <si>
    <t xml:space="preserve">Sobres de manila # 13, tamaño oficio medida de 25,5 cm x 33 cm, color amarillo, sin impresión, en presentación de paquete con 50 unidades sobres de manila # 13, tamaño oficio medida de 25,5 cm x 33 cm, color amarillo, sin impresión, en presentación de paquete con 50 unidades  </t>
  </si>
  <si>
    <t xml:space="preserve">Minibanderitas plástica, para rotular, medida 1,2 cm x 5 cm ( ± 2 mm), colores surtidos, para identificar o clasificar documentos, que permitan escribir sobre ellas, en Presentación de cartucho con 5 colores   </t>
  </si>
  <si>
    <t xml:space="preserve">Libreta para taquigrafía, tamaño media carta, medidas 15, 1 cm x 21,3 cm (+/- 5 cm), portada y contraportda de cartón, con resorte, en Presentación de unidad  </t>
  </si>
  <si>
    <t xml:space="preserve">Carpeta colgante tamaño oficio, medida 37,2 cm x 23 cm, en Presentación de caja de 25 unidades.  </t>
  </si>
  <si>
    <t xml:space="preserve">Cuaderno de resortes doble anillo, rayado común, medida 21 cm x 27,5 cm, en Presentación unidad 80 hojas  </t>
  </si>
  <si>
    <t xml:space="preserve">Cartulina tipo opalina, color blanco, tamaño carta, medida 21,59 cm  x 27,94 cm (8,5 pulg x 11 pulg), en Presentación de paquete de 50 unidades.   </t>
  </si>
  <si>
    <t xml:space="preserve">Notas adhesivas (quita y pon), tamaño medianas, medida: 76 mm x 76 mm (3 pulg x 3 pulg), removibles, en 5 colores neon, en Presentación de cubos de 500 hojas.  </t>
  </si>
  <si>
    <t>4213170792249289</t>
  </si>
  <si>
    <t>2517441892140586</t>
  </si>
  <si>
    <t>2410163792199798</t>
  </si>
  <si>
    <t xml:space="preserve">Mascarillas de tela  cubre boca para adulto reutilizable y dos capa material de secado rápido tecnología antifluido y antibacterial </t>
  </si>
  <si>
    <t xml:space="preserve">Juego de alfombras, de hule, color negro, delanteras medida 71x45 cm y traseras medida 45x43 cm. </t>
  </si>
  <si>
    <t xml:space="preserve">Eslinga de amarre de nylon con tensor, tipo trinquete (rachet), de 25.4 mm de ancho x 5 m de largo, capacidad de 680.38 kg (1500 lb). </t>
  </si>
  <si>
    <t>1214190192002552</t>
  </si>
  <si>
    <t>471318039219985700000043 CM</t>
  </si>
  <si>
    <t xml:space="preserve"> 531316089219985600000014 CM</t>
  </si>
  <si>
    <t>531316089218251700000004 CM</t>
  </si>
  <si>
    <t>471318129218349200000024 CM</t>
  </si>
  <si>
    <t>4713180392125770</t>
  </si>
  <si>
    <t>4713181690028285</t>
  </si>
  <si>
    <t>4713160490003404</t>
  </si>
  <si>
    <t>4713160992038799</t>
  </si>
  <si>
    <t>471217019220017500000001 CM</t>
  </si>
  <si>
    <t>471217019220013900000001 CM</t>
  </si>
  <si>
    <t xml:space="preserve">Cloro líquido en Presentación de 3.785 litros  </t>
  </si>
  <si>
    <t xml:space="preserve">Desinfectante limpiador sustituto de cloro, elimina grasa y suciedad, concentrado, antibacterial. presentación 3,785 l (galon </t>
  </si>
  <si>
    <t xml:space="preserve">Jabón líquido antibacterial para manos, relleno para dispensador, presentación 3,785 l (galón) </t>
  </si>
  <si>
    <t xml:space="preserve">Jabón líquido, para lavado de manos, botella de 250 ml con dispensador, aromas florales y frutales </t>
  </si>
  <si>
    <t xml:space="preserve">Desodorante ambiental en aerosol, varios aromas, aroma duradera, que mate gérmenes presentación 400 ml </t>
  </si>
  <si>
    <t xml:space="preserve">Toallas desinfectantes, a base de cloro, Presentación 1 bote con 35 toallas </t>
  </si>
  <si>
    <t xml:space="preserve">Desodorante ambiental en aerosol 230g </t>
  </si>
  <si>
    <t xml:space="preserve">Escoba de nilon, palo de madera, grande de 110 x 2,2 cm </t>
  </si>
  <si>
    <t xml:space="preserve">Gancho para piso, palo con cuerpo plástico   </t>
  </si>
  <si>
    <t xml:space="preserve">Bolsa plástica grande para basura, colores varios, calibre 2,5 milésimas, 85 cm x 120 cm, paquete de 1 kg </t>
  </si>
  <si>
    <t xml:space="preserve">Bolsa plástica jardín para basura, colores varios, calibre 2,5 milésimas, 94 cm x 140 cm, paquete de 1 kg </t>
  </si>
  <si>
    <t>471217019220014300000001 CM</t>
  </si>
  <si>
    <t>4713180592027485</t>
  </si>
  <si>
    <t>4713180592027483</t>
  </si>
  <si>
    <t>4713181192119655</t>
  </si>
  <si>
    <t>471318249218425100000007 CM</t>
  </si>
  <si>
    <t>5313160892016253</t>
  </si>
  <si>
    <t>4713180290003554</t>
  </si>
  <si>
    <t>4713180290014675</t>
  </si>
  <si>
    <t>4713181092149481</t>
  </si>
  <si>
    <t>5212160192029020</t>
  </si>
  <si>
    <t>471318039218355200000007 CM</t>
  </si>
  <si>
    <t>4712170292115702</t>
  </si>
  <si>
    <t>3018161492254470</t>
  </si>
  <si>
    <t>4713182892020042</t>
  </si>
  <si>
    <t>471217019220013800000001 CM</t>
  </si>
  <si>
    <t>4713160390029477</t>
  </si>
  <si>
    <t>5313160890015223</t>
  </si>
  <si>
    <t>3018161492132558</t>
  </si>
  <si>
    <t xml:space="preserve">Bolsa plástica mediana para basura, colores varios, calibre 1,5 milésimas, 72 cm x 102 cm, paquete de 1 kg </t>
  </si>
  <si>
    <t xml:space="preserve">Bolsa plástica pequeña para basura, colores varios, calibre 1 milésima, 52 cm x 58 cm, paquetes de 1 kg </t>
  </si>
  <si>
    <t xml:space="preserve">Líquido limpiador y abrillantador de superficies multipropósito a base de siliconas, 100% biodegradable, Presentación de 236 ml.   </t>
  </si>
  <si>
    <t xml:space="preserve">Detergente líquido concentrado 100% biodegradable, envase de 3,785 l. </t>
  </si>
  <si>
    <t xml:space="preserve">Detergente en polvo, de 1000 g, con aroma, biodegradable </t>
  </si>
  <si>
    <t xml:space="preserve">Limpiador de cristales, biodegradable, concentrado para diluir, quita manchas, no grasoso, presentación botella de 240 ml  </t>
  </si>
  <si>
    <t xml:space="preserve">Jabón de tocador en pastilla con envoltura individual en Presentación de 92 g (aprox 5 g +/-)  </t>
  </si>
  <si>
    <t xml:space="preserve">Acabados de pisos (cera liquida) para pisos en envase de 3,785 l </t>
  </si>
  <si>
    <t xml:space="preserve">Cera en pasta para pisos en burbujas de 350 ml </t>
  </si>
  <si>
    <t xml:space="preserve">Jabón, para lavar platos, en crema, envase de 500 g, color verde </t>
  </si>
  <si>
    <t xml:space="preserve">Limpiones de cocina medidas 50 cm de largo por 30 cm de ancho colores surtidos de excelente Calidad    </t>
  </si>
  <si>
    <t xml:space="preserve">Desinfectante concentrado para diluir, varios aromas, quita el mal olor, libre de apeo, presentación 60 ml  </t>
  </si>
  <si>
    <t xml:space="preserve">Basurero de plástico con pedal cap. 10 l, alto 32 cm x 20 cm de ancho x 35 cm de largo, color blanco </t>
  </si>
  <si>
    <t xml:space="preserve">Dispensador de jabón liquido    para manos material plastico , capacidad 1000 ml, TRANSPARENTE. </t>
  </si>
  <si>
    <t xml:space="preserve">Champú concentrado para carros, con aroma, en galón, biodegradable </t>
  </si>
  <si>
    <t xml:space="preserve">Esponja multiuso dimensiones 15cm de largo X 10cm de ancho. Doble propósito color verde la fibra  y amarillo la esponja </t>
  </si>
  <si>
    <t xml:space="preserve">Jabón en espuma actibacterial, con triclosan como ph 5,0 a 5,5 dispense 0.4/una presión, rinda 2000 usos, soluble en agua para olor agradable  para uso en dispensador </t>
  </si>
  <si>
    <t>Dispensador para jabón, tipo spray, para bolsas de 400 ml. de plástico resistente, fácil recarga.</t>
  </si>
  <si>
    <t>4618221192234901</t>
  </si>
  <si>
    <t>4618153692212327</t>
  </si>
  <si>
    <t xml:space="preserve">Faja para soporte de espalda, para levantar carga </t>
  </si>
  <si>
    <t>Guante anticorte, tejido kevlar, sin costuras, palma cubierta de latex.</t>
  </si>
  <si>
    <t>Unidad(Pares)</t>
  </si>
  <si>
    <t>261117029212430500000002 CM</t>
  </si>
  <si>
    <t>2611117029212430400000003 CM</t>
  </si>
  <si>
    <t>261117029212430600000008 CM</t>
  </si>
  <si>
    <t xml:space="preserve">Baterias Alkailnas AAA </t>
  </si>
  <si>
    <t xml:space="preserve">Baterias Alkailnas AA </t>
  </si>
  <si>
    <t xml:space="preserve">Baterias Alkalina D  </t>
  </si>
  <si>
    <t>INTA/Departamento de Transferencia</t>
  </si>
  <si>
    <t>INTA/Departamento de Laboratorios</t>
  </si>
  <si>
    <t>8212150792005862</t>
  </si>
  <si>
    <t>8212190392047573</t>
  </si>
  <si>
    <t>Servicio de impresión</t>
  </si>
  <si>
    <t>Servicios de encuadernación y empastado</t>
  </si>
  <si>
    <t>8114150490004458</t>
  </si>
  <si>
    <t>Mantenimiento y reparación edificios laboratorios</t>
  </si>
  <si>
    <t>Servicio de mantenimiento preventivo de equipo de absorción atómica</t>
  </si>
  <si>
    <t>Servicio de mantenimiento preventivo de equipo de cromatógrafo de gases</t>
  </si>
  <si>
    <t>Servicio de mantenimiento preventivo de equipo de determinador de nitrógeno y carbono por DUMAS</t>
  </si>
  <si>
    <t>Servicio de mantenimiento preventivo de equipo de determinador de nitrógeno por DUMAS</t>
  </si>
  <si>
    <t>Servicio de mantenimiento preventivo de equipo de determinador de nitrógeno por Kjeldahl</t>
  </si>
  <si>
    <t>Servicio de mantenimiento preventivo de equipo digestor por microondas</t>
  </si>
  <si>
    <t>Servicio de mantenimiento preventivo de espectrofotómetro de luz UV-visible</t>
  </si>
  <si>
    <t>Servicio de mantenimiento preventivo de capilla de extracción de gases</t>
  </si>
  <si>
    <t>Servicio de mantenimiento preventivo de estufa para secado de muestras de doble puerta</t>
  </si>
  <si>
    <t>Servicio de mantenimiento preventivo de desionizador de agua</t>
  </si>
  <si>
    <t>Servicio de mantenimiento preventivo de generador de aire cero para cromatógrafo de gases</t>
  </si>
  <si>
    <t>8110170692079605</t>
  </si>
  <si>
    <t>8110170692096139</t>
  </si>
  <si>
    <t>8110170692098106</t>
  </si>
  <si>
    <t>8110170692107141</t>
  </si>
  <si>
    <t>8110170692098104</t>
  </si>
  <si>
    <t>8110170692078341</t>
  </si>
  <si>
    <t>8110170692137975</t>
  </si>
  <si>
    <t>8110170692137971</t>
  </si>
  <si>
    <t>8110170692081052</t>
  </si>
  <si>
    <t>8110170692137967</t>
  </si>
  <si>
    <t>8110170692258555</t>
  </si>
  <si>
    <t>8110170692098720</t>
  </si>
  <si>
    <t>Mantenimiento preventivo y correctivo de incubadora para uso de laboratorio</t>
  </si>
  <si>
    <t>Mantenimiento preventivo y correctivo para autoclaves</t>
  </si>
  <si>
    <t>Mantenimiento preventivo, correctivo del destilador Kjeldagl</t>
  </si>
  <si>
    <t>Mantenimiento preventivo, correctivo y calibración de cámaras de bioseguridad incluye cambio de filtros HEPA.</t>
  </si>
  <si>
    <t>Mantenimiento y reparacion termociclador q-PCR.</t>
  </si>
  <si>
    <t>Mantenimiento, reparación y calibración de bomba de vacio.</t>
  </si>
  <si>
    <t>Reparación y mantenimiento de congeladores</t>
  </si>
  <si>
    <t xml:space="preserve">Servicio de mantenimiento correctivo y preventivo de calentadores de laboratorio </t>
  </si>
  <si>
    <t>Servicio de mantenimiento preventivo y correctivo de balanzas de laboratorio</t>
  </si>
  <si>
    <t>Servicio de mantenimiento preventivo y correctivo de cámara refrigeración</t>
  </si>
  <si>
    <t>Servicio de mantenimiento preventivo y correctivo de equipo de cuantificación de ácidos nucleicos.</t>
  </si>
  <si>
    <t>Servicio de mantenimiento preventivo y correctivo de equipo de liofilización</t>
  </si>
  <si>
    <t>Servicio de mantenimiento preventivo y correctivo de equipo centrífuga</t>
  </si>
  <si>
    <t>2411181692195924</t>
  </si>
  <si>
    <t>1511150192054507</t>
  </si>
  <si>
    <t>Cilindro para gas, capacidad 11,34 kg (25 lb), con válvula de seguridad de rosca</t>
  </si>
  <si>
    <t>Gas propano incoloro e inodoro con densidad de 493,00 kg/m3, masa molar 1,83 kg/m3, en cilindro (25 lb), 11,33 kg</t>
  </si>
  <si>
    <t>Recarga de gas con alquiler de cililndro de acetileno industrial</t>
  </si>
  <si>
    <t>Recarga gas Oxígeno 4.3 (99,993%), 220pc, cga 540 para Bomba calorimétrica</t>
  </si>
  <si>
    <t>Aceite para bomba de vacio</t>
  </si>
  <si>
    <t>Recarga de gas con alquiler de cilindro de oxígeno UAP</t>
  </si>
  <si>
    <t>Recarga de gas con alquiler de cilindro de helio UAP</t>
  </si>
  <si>
    <t>Recarga de gas con alquiler de cilindro de aire medicinal</t>
  </si>
  <si>
    <t>Recarga de gas con alquiler de cilindro de dióxido de carbono</t>
  </si>
  <si>
    <t>Recarga de gas con alquiler de cilindro de argón UAP</t>
  </si>
  <si>
    <t>Mezcla de detergente fda 20c. frasco  de 400 g</t>
  </si>
  <si>
    <t>1214210592011355</t>
  </si>
  <si>
    <t>mezcla de detergente fdn 20c . frasco de 1200 g (1,2kg)</t>
  </si>
  <si>
    <t>patron de 100 g de forraje como control de pruebas bromatologicas, analizado en laboratorio acreditado para pruebas: fdn, fda,lignina, cenizas, proteína cruda, extracto etereo, divms, n-fdn</t>
  </si>
  <si>
    <t>Gas aire comprimido seco, cilindros 220 pie3, presión 2000 lb/pulg2</t>
  </si>
  <si>
    <t>Gas argón UAP, cas # 7440-37-1, pureza 99,996%, presentación cilindro de 6,23 m3 (220 ft3) para análisis de laboratorio espectrofotometría</t>
  </si>
  <si>
    <t>1214200592082878</t>
  </si>
  <si>
    <t>1214190292089341</t>
  </si>
  <si>
    <t>1214190392003718</t>
  </si>
  <si>
    <t>1214190492082904</t>
  </si>
  <si>
    <t>Gas dióxido de carbono (co2) seco, cas 124-38-9, cilindro de acero inoxidable, presentación 6,2 m3 (220 ft3) para la determinación analítica de nitrógeno total por el método de dumas</t>
  </si>
  <si>
    <t>Gas dióxido de carbono (co2) seco, cas 124-38-9, cilindro de acero inoxidable, presentación 6,2 m3 (220 ft3) para la determinación analítica de digestibilidad in vitro</t>
  </si>
  <si>
    <t>Gas helio grado UAP (ultra alta pureza), presentación cilindro 220 pc, pureza certificada mayor al 99,99%</t>
  </si>
  <si>
    <t xml:space="preserve">Hidrogeno de ultra alta pureza, cilindro presentación 220 pc, pureza certificada mayor a 99,99%, presión interna cilindro 2000 psi, coloración cilindro según categoría, para uso en cromatografía de gases </t>
  </si>
  <si>
    <t>Nitrógeno de ultra pureza (UAP) al 99,8 %</t>
  </si>
  <si>
    <t>Acrilamida/Bis-acrilamida 19:1 recipiente 100 ml</t>
  </si>
  <si>
    <t>Persulfato de amonio recipiente 100 g</t>
  </si>
  <si>
    <t>N,N,N´,N´-Tetramethylethylenediamine envase de 100 ml</t>
  </si>
  <si>
    <t>Bind-silane</t>
  </si>
  <si>
    <t>TBE 10X en polvo para preparar un litro de buffer de electroforesis</t>
  </si>
  <si>
    <t>Oxígeno grado UAP, cilindro presentación 220 pc, pureza certificada mayor a 99,99%</t>
  </si>
  <si>
    <t>Dos set de repuestos de baterías para UPS de 10 kVA</t>
  </si>
  <si>
    <t>4112260292094963</t>
  </si>
  <si>
    <t>3019150192155969</t>
  </si>
  <si>
    <t>4112180492052963</t>
  </si>
  <si>
    <t>4112180492052964</t>
  </si>
  <si>
    <t>4112180492052965</t>
  </si>
  <si>
    <t>4112180492052945</t>
  </si>
  <si>
    <t>4229161392074667</t>
  </si>
  <si>
    <t>4229161392164638</t>
  </si>
  <si>
    <t>2711190892079622</t>
  </si>
  <si>
    <t>4112210192062783</t>
  </si>
  <si>
    <t>4111223992078984</t>
  </si>
  <si>
    <t>5215166392202083</t>
  </si>
  <si>
    <t xml:space="preserve">Cubreobjetos de vidrio borosilicato puramente blanco completamente trasparente, químicamente resistente de la primera clase hidrolítica con medidas de 24x24 mm empacados en cajitas plásticasde 200 unidades con tapa de bisagra </t>
  </si>
  <si>
    <t>Escalera, plegable, 3 peldaños, material acero inoxidable, peso máximo soportado 150 kg, altura 120 cm, ancho peldaño 26 cm, largo peldaño 38 cm</t>
  </si>
  <si>
    <t>Frasco de vidrio 120 ml volumen, 60 mm ancho y 68 mm de alto, con tapa plástica (no de baquelita). Presentación: caja con 24 unidades.</t>
  </si>
  <si>
    <t>Frasco de vidrio de 250 ml volumen, 73 mm ancho y 88 mm alto, con tapa plástica (no de baquelita). Presentación: caja con 12 unidades.</t>
  </si>
  <si>
    <t>Frasco de vidrio de 500 ml volumen, 91 mm ancho y 95 mm alto, con tapa plástica (no de baquelita). Presentación: caja con 12 unidades.</t>
  </si>
  <si>
    <t>Frasco vidrio de 60 ml volumen, 55 mm ancho y 48 mm alto con tapa plástica (no de baquelita). Presentación: caja con 24 unidades.</t>
  </si>
  <si>
    <t>Hoja de acero al carbono (filo) de bisturi esteril # 20, caja de 100 unidades</t>
  </si>
  <si>
    <t>Hoja de bisturi de acero inoxidable # 22, longitud 6 cm, empacadas individualmente, caja de 100 unidades</t>
  </si>
  <si>
    <t>Filo Bisturí  N°11,acero quirúrgico, estéril, filo en ambas caras, para adaptar a mango de bisturí  N°3, Presentación en empaque individual, pell open en caja con  100 unidades</t>
  </si>
  <si>
    <t xml:space="preserve">Piedra para afilar herramientas, tamaño 7 cm x 18 cm, 1 cara con granulometria para afilado y la otra con granullometria para pulido </t>
  </si>
  <si>
    <t>Placas petri de plástico, esteriles, dimensiones de 94 x 16 mm, presentación de 480 unidades</t>
  </si>
  <si>
    <t>Termómetro de líquido en vidrio de inmersión parcial. Certificado: iso/iec 17025:2005, a2la, nist. Rango de temperatura: -10° a +260°c. Debe incluirse el certificado de trazabilidad al nist. # 13-201-555 fischer scientific</t>
  </si>
  <si>
    <t>Termómetro, de vidrio, con escala en el ámbito de -10 °c / 150 °c, con divisiones cada 1°c</t>
  </si>
  <si>
    <t>Probeta graduada de 1000 mL (1L) clase A de borosilicato</t>
  </si>
  <si>
    <t xml:space="preserve">Probeta graduada de 100 mL (0.1L) clase A de borosilicato </t>
  </si>
  <si>
    <t>Balon aforado de 100 ml (0.1L)clase A de borosilicato</t>
  </si>
  <si>
    <t>Bureta graduada de 50 ml (0.05 L) clase A de borosilicato</t>
  </si>
  <si>
    <t>Bureta graduada de 100 ml (0.1L) clase A de borosilicato</t>
  </si>
  <si>
    <t>Mango metálico de bisturí compatible con bisturí #11</t>
  </si>
  <si>
    <t>Mango metálico de bisturí compatible con bisturí #20</t>
  </si>
  <si>
    <t>Mortero y pistilo, material mármol, dimensiones diámetro 10 cm x altura 6 cm, capacidad 188 ml, certificación nsf</t>
  </si>
  <si>
    <t>Envase de 416 ml, de vidrio, cristalino, autoclavable, que resista hasta 130°C, con rosca dividida en cuatro secciones, con tapa rosca metálica blanca, 6.5 cm de diametro, 13 cm de alto</t>
  </si>
  <si>
    <t>Kit de repuestos para equipo de absorción atómica</t>
  </si>
  <si>
    <t>Kit de repuestos para cromatógrafo de gases</t>
  </si>
  <si>
    <t>Kit de repuestos para determinador de nitrógeno y carbono por DUMAS</t>
  </si>
  <si>
    <t>Kit de repuestos para determinador de nitrógeno por DUMAS</t>
  </si>
  <si>
    <t>Kit de repuestos para determinador de nitrógeno por Kjeldahl</t>
  </si>
  <si>
    <t>Kit de repuestos para digestor por microondas</t>
  </si>
  <si>
    <t>Kit de repuestos para espectrofotómetro de luz UV-visible</t>
  </si>
  <si>
    <t>Kit de repuestos para capilla de extracción de gases</t>
  </si>
  <si>
    <t>Kit de repuestos para estufa de secado de muestras de doble puerta</t>
  </si>
  <si>
    <t>Kit de repuestos para desionizador de agua</t>
  </si>
  <si>
    <t>Kit de repuestos para generador de aire cero para cromatógrafo de gases</t>
  </si>
  <si>
    <t>Pretamiento (Sistema) de filtros de suavisamiento de agua dura</t>
  </si>
  <si>
    <t>4214150192028435</t>
  </si>
  <si>
    <t>4112210892090311</t>
  </si>
  <si>
    <t>4112210892095101</t>
  </si>
  <si>
    <t>4110492292197708</t>
  </si>
  <si>
    <t>4110492292053704</t>
  </si>
  <si>
    <t>4213220392197829</t>
  </si>
  <si>
    <t>4213220392198587</t>
  </si>
  <si>
    <t>4213220392197835</t>
  </si>
  <si>
    <t>4112189992140296</t>
  </si>
  <si>
    <t>4112260392059451</t>
  </si>
  <si>
    <t>4112160992059658</t>
  </si>
  <si>
    <t>4112160792095526</t>
  </si>
  <si>
    <t>4112170192053515</t>
  </si>
  <si>
    <t>4112170292082746</t>
  </si>
  <si>
    <t>Algodon, en rollos, presentacion 1 kg</t>
  </si>
  <si>
    <t>Asa bacteriologica de 10 µl calibrada, mango de aluminio de 18 cm de largo, asa de nicromio de 0,5 cm de diametro, calibre 24 g</t>
  </si>
  <si>
    <t>Asas calibradas esteriles de poliestireno.flexible. Capacidad de 10 ul. Presentacion caja de 100 paquetes de 10 unidades</t>
  </si>
  <si>
    <t>Caja de polipropileno para almacenamiento de tubos crioviales y microtubos de 1,5 y 2 ml, autoclavable, resistente a -80°c o menos, con capacidad de 100 tubos (10x10), con codificación alfanumerica, tapa con bisagras en la parte trasera y cierre en la parte delantera, apilables. Paquete de 5 unidades</t>
  </si>
  <si>
    <t>filtro de jeringa, 0,45 µm (micras), diámetro entre 3 cm - 5 cm, carcasa plástica, membrana de pvdf o pes, esterilizado, caja con 50 unidades.</t>
  </si>
  <si>
    <t xml:space="preserve">Filtros de jeringa de 0,22 um, material filtro nylon: carcasa de poliestireno, diámetro 25 mm, estériles no pirogénicos y o citotóxicos, caja de 50 unidades. </t>
  </si>
  <si>
    <t>guantes ambidiestros, estériles, talla l, de nitrilo, libres de talco, para usos no quirúrgicos, caja dispensadora de 50 pares.</t>
  </si>
  <si>
    <t>guantes ambidiestros, estériles, talla m, de nitrilo, libres de talco, para usos no quirúrgicos, caja dispensadora de 50 pares.</t>
  </si>
  <si>
    <t>guantes ambidiestros, estériles, talla s, de nitrilo, libres de talco, para usos no quirúrgicos, caja dispensadora de 50 pares.</t>
  </si>
  <si>
    <t>Microtubos de 1,5 ml, con tapa adherida de seguridad. Libres de nucleasas y adn humano. Alta resistencia química y térmica. En presentación de 500 unidades</t>
  </si>
  <si>
    <t>Papel para limpiar lentes de microscopio tamaño de la hoja: 10 x 15 cm presentación en paquete de 100 hojas.</t>
  </si>
  <si>
    <t>Puntas para micropipeta de 200 ul (color amarillo) bolsa con 1000 unidades.</t>
  </si>
  <si>
    <t xml:space="preserve">Puntas para micropipeta ependorf de 50 a 1000 microlitros, marca ependorf, presentación: bolsas de 1000 unidades. </t>
  </si>
  <si>
    <t>Tubos cónicos estériles tipo falcon con las siguientes características mínimas: capacidad 15 ml para centrifuga paquete 500 unidades.</t>
  </si>
  <si>
    <t>Tubos para centrífuga tipo falcon, paquete con 500 unidades, características: graduado, volumen de 50 ml, con tapa de 28 mm de diámetro externo x 115 mm de longitud</t>
  </si>
  <si>
    <t>Cubrezapatos (escarpines) para laboratorio. Paquete de 100ud (50 pares)</t>
  </si>
  <si>
    <t>Gorros para cirugía, desechables, medida 53.34 cm (21 pulg), tipo hongo, elástico, color azul, paquete de 100 unidades</t>
  </si>
  <si>
    <t>Mascarilla hipoalérgica, cubre boca con elástico, tela no tejida 3 pliegos, libre de látex, color azul, de uso clínico y quirúrgico, caja 50 unidades</t>
  </si>
  <si>
    <t>Gabacha desechable, sintético, polipropileno, color blanco, con cierre frontal</t>
  </si>
  <si>
    <t>Libro plagas y enfermedades del maíz, tercera edición (corn diseases). Autor: donald g. White. Editorial: aps publications. Isbn: 978-84-8476-1624</t>
  </si>
  <si>
    <t>Libro plagas y enfermedades de los cítricos segunda edición (citrus diseases). Autores: j. O. Whiteside, s. M. Garnsey, y l. W. Timmer. Editorial: aps publications. Isbn: 978-84-8476-027-6</t>
  </si>
  <si>
    <t>Papel filtro 12,5 cm papel de filtro para análisis químicos. Caja con 100 filtros</t>
  </si>
  <si>
    <t>Toallas de papel. En rollo</t>
  </si>
  <si>
    <t>5510159992208669</t>
  </si>
  <si>
    <t>5510159992208672</t>
  </si>
  <si>
    <t>4110492992111726</t>
  </si>
  <si>
    <t>4618151692138724</t>
  </si>
  <si>
    <t>5310250392192466</t>
  </si>
  <si>
    <t>Mangas protectoras del sol, tela de poliéster y spandex con elástico en el extremo superior para una adecuada sujeción en el brazo con tratamiento de filtro solar para textiles. Color a seleccionar, con el logo impreso con la técnica de sublimación</t>
  </si>
  <si>
    <t>Desinfectante. Galón (3.5L)</t>
  </si>
  <si>
    <t>Escoba</t>
  </si>
  <si>
    <t>Palo piso</t>
  </si>
  <si>
    <t>Pala basura</t>
  </si>
  <si>
    <t xml:space="preserve">Bolsas de basura pequeñas. Paquetes de 9 unidades </t>
  </si>
  <si>
    <t xml:space="preserve">Bolsas de basura medianas. Paquetes de 9 unidades </t>
  </si>
  <si>
    <t xml:space="preserve">Jabón lavaplatos </t>
  </si>
  <si>
    <t>Esponja lavaplatos. Paquete de 3 unidades</t>
  </si>
  <si>
    <t>Jabón de manos. Galón (3.5L)</t>
  </si>
  <si>
    <t>4110250492161518</t>
  </si>
  <si>
    <t>4110250492161519</t>
  </si>
  <si>
    <t>4110250492161563</t>
  </si>
  <si>
    <t>4110250492161562</t>
  </si>
  <si>
    <t>4110250492161561</t>
  </si>
  <si>
    <t>4110250492161559</t>
  </si>
  <si>
    <t>4110250492161565</t>
  </si>
  <si>
    <t>4110250492161574</t>
  </si>
  <si>
    <t>4110250492161576</t>
  </si>
  <si>
    <t>4110250492161558</t>
  </si>
  <si>
    <t>4110250492161569</t>
  </si>
  <si>
    <t>4110250492161582</t>
  </si>
  <si>
    <t>2711290392095917</t>
  </si>
  <si>
    <t>4712180492104143</t>
  </si>
  <si>
    <t>2411150390013726</t>
  </si>
  <si>
    <t>2411150392093678</t>
  </si>
  <si>
    <t>2411150392093677</t>
  </si>
  <si>
    <t>4014174292104611</t>
  </si>
  <si>
    <t>4110250192198036</t>
  </si>
  <si>
    <t>4618180292009057</t>
  </si>
  <si>
    <t>4112189892192189</t>
  </si>
  <si>
    <t>Alfileres entomológico número 0, 37mm largo x ,35mm diámetro, paquetes de 100 unidades</t>
  </si>
  <si>
    <t>Alfileres entomológico número 00, medidas 37 mm largo x 0,30 mm diámetro, paquetes de 100 unidades</t>
  </si>
  <si>
    <t>Alfileres entomológico número 000, medidas 37 mm largo x 0,25 mm diámetro, paquetes de 100 unidades</t>
  </si>
  <si>
    <t>Alfileres entomológicos número 1, 37 mm x 0,40 mm diámetro , paquetes de 100 unidades</t>
  </si>
  <si>
    <t>Alfileres entomológicos número 2,37 mm largo x 0,45 mm díametro, paquetes de 100 unidades</t>
  </si>
  <si>
    <t>Alfileres entomológicos número 3, 37 mm largo x 0,50 mm diámetro, paquetes de 100 unidades</t>
  </si>
  <si>
    <t>Alfileres entomológicos número 4, 37 mm largo x 0,55 mm diámetro, paquetes de 100 unidades</t>
  </si>
  <si>
    <t>Alfileres entomológicos número 5, 37 mm largo x 0,60 mm diámetro, paquetes de 100 unidades</t>
  </si>
  <si>
    <t>Alfileres entomológicos número 6, 37 mm largo x 0,65 mm diámetro, paquetes de 100 unidades</t>
  </si>
  <si>
    <t>Alfileres entomológicos número 7, 52 mm largo 0,70 mm diámetro, paquetes de 100 unidades</t>
  </si>
  <si>
    <t>Alfileres entomológicos pequeños, 0,15 mm x 0,12 mm díametro, paquetes de 500 unidades</t>
  </si>
  <si>
    <t>Alfileres entomológicos pequeños, 0,20 mm x 0,12 mm diámetro, paquetes de 500 unidades</t>
  </si>
  <si>
    <t>Atomizador de mano, material plastico, pistola de asperción, contenido 1,8 l, boquilla ajustable, presion 2 bar</t>
  </si>
  <si>
    <t xml:space="preserve">Balde plástico de 20 l, con tapa </t>
  </si>
  <si>
    <t>Bolsa plastica transparente de 25,4 cm x 40,6 cm</t>
  </si>
  <si>
    <t>Bolsa transparente de polipropileno, grosor 25 μm, medidas 17,5 cm x 27,5 cm, que se puedan cerrar con sticker o sellarse con calor, paquete de 80 bolsas o 1 kg</t>
  </si>
  <si>
    <t>Bolsa transparente de polipropileno, grosor 25 μm, medidas 22,5 cm x 35 cm, que se puedan cerrar con sticker o sellarse con calor, paquete 50 bolsas o 1 kg</t>
  </si>
  <si>
    <t>Botella con rociador/atomizador para uso en laboratorio, de polipropileno resistente a quimicos, con tamiz y nivel ajustable de rocío. Con capacidad de 1000 ml.</t>
  </si>
  <si>
    <t>Cámara de conteo de nematodos tipo portaobjetos. Con tapa. Para uso en microscopio convencional. Con medidas de 5 x 8 cm. El área marcada para conteo debe tener un volumen de 2 ml. El volumen total de la cámara debe ser de 4 ml. Fabricada en polimetilmetacrilato (plexiglas) o en un material equivalente.</t>
  </si>
  <si>
    <t>Cámara de recuento celular tipo neubauer profundidad 0,100 mm y área de recuento 0,0025 mm2. Presentación: unidad</t>
  </si>
  <si>
    <t>Escurridor de cristalería de laboratorio</t>
  </si>
  <si>
    <t>Pisetas plásticas de 300 ml</t>
  </si>
  <si>
    <t>Bolsa de almácigo de 4x6. Paquetes de 1 kg</t>
  </si>
  <si>
    <t>Bolsa de almácigo de 6x8. Paquete de 1Kg</t>
  </si>
  <si>
    <t xml:space="preserve">Mmemoria USB DE 32 gb,interfaz USB 3.0, 5 v, con carcasa metalica Resistente Dimensiones 49 mm (+- 10 mm) </t>
  </si>
  <si>
    <t>72121202 92192400</t>
  </si>
  <si>
    <t>70111799 92101223</t>
  </si>
  <si>
    <t>11131602 92161166</t>
  </si>
  <si>
    <t>312115019220263400000005</t>
  </si>
  <si>
    <t>312115089220264000000002</t>
  </si>
  <si>
    <t>312115019220263600000002</t>
  </si>
  <si>
    <t xml:space="preserve"> 312118039220264400000002</t>
  </si>
  <si>
    <t>10122101 92116810</t>
  </si>
  <si>
    <t>10122101 92116811</t>
  </si>
  <si>
    <t>10122101 92117125</t>
  </si>
  <si>
    <t>10122101 92117070</t>
  </si>
  <si>
    <t>10122101 92117057</t>
  </si>
  <si>
    <t>10122101 92116836</t>
  </si>
  <si>
    <t>10122101 92116877</t>
  </si>
  <si>
    <t>10122101 92117126</t>
  </si>
  <si>
    <t>30102403 92139074</t>
  </si>
  <si>
    <t>30102303 92017034</t>
  </si>
  <si>
    <t>30102403 92101164</t>
  </si>
  <si>
    <t>Perfil de hierro negro (perling) en c, de 1,58 mm x 50,80 mm x 101,60 mm x 6 m de largo, rt1-16</t>
  </si>
  <si>
    <t>40183201 92233654</t>
  </si>
  <si>
    <t>Tubo redondo de hierro galvanizado, diámetro 76,20 mm, espesor 1,8 mm, longitud 6 m, Cedula 20</t>
  </si>
  <si>
    <t>Varillas de hierro corrugada de 9,52 mm (3/8 pulg) de ancho x 6 m de largo. Grado 40</t>
  </si>
  <si>
    <t>Varilla de hierro negro, lisa, número 3, grado 40, medidas 9,525 mm diámetro x 6 m largo</t>
  </si>
  <si>
    <t>30102303 92224685</t>
  </si>
  <si>
    <t>Tubo estructural de hierro galvanizado, cuadrado, medidas 25,4 mm x 25,4 mm x 1,50 mm grosor x 6 m largo</t>
  </si>
  <si>
    <t>40183201 92273108</t>
  </si>
  <si>
    <t>Tubo redondo de hierro galvanizado, diámetro de 25,4 mm, espesor de 1,80 mm, largo de 6 m</t>
  </si>
  <si>
    <t>30102203 92148157</t>
  </si>
  <si>
    <t>Platina de hierro negro, medidas 25,4 mm (1 pulg) x 1,58 mm (1/16 pulg) de grosor x 6 m largo</t>
  </si>
  <si>
    <t>10131699 92165608</t>
  </si>
  <si>
    <t>Bebedero tipo tetero (boquilla) para cerdos, boca de acero inoxidable de 27 mm, tornillo exterior para regulación de caudal de agua, conexión con rosca exterior 12,7 mm (½ pulg)</t>
  </si>
  <si>
    <t>30111601 90014641</t>
  </si>
  <si>
    <t>Cemento gris a granel. Saco de 50 kg</t>
  </si>
  <si>
    <t>11111611 92063094</t>
  </si>
  <si>
    <t>Piedra quinta de 16 mm, agregado grueso, producida por extraccion, trituracion y cribado de material de rio, astm c-33</t>
  </si>
  <si>
    <t>11111701 90002327</t>
  </si>
  <si>
    <t>Arena Fina</t>
  </si>
  <si>
    <t>39101605 92042009</t>
  </si>
  <si>
    <t>Lampara (bombillo) fluorescente, de 28 w, 120 v, tipo luz blanca</t>
  </si>
  <si>
    <t>21102601 92290374</t>
  </si>
  <si>
    <t>Plástico tipo film para invernadero, contra rayos ultravioleta (ruv), triple capa o pentacapa,tratamiento anti goteo, valor de difusión de luz visible del 30% y transmisión global de luz visible del 89%, resistencia a ruptura en alargamiento en un 500 % y garantizado de fábrica para una duración de 2 años espesor 6-7 mm, ancho de 4,10 – 4,20 m, presentación en rollos de 100 m de largo</t>
  </si>
  <si>
    <t>40172808 92007649</t>
  </si>
  <si>
    <t>Codo de plástico pvc liso de 90° diámetro de 12,7 mm (1/2 pulg) para cañeria (presión)</t>
  </si>
  <si>
    <t>40172808 92005872</t>
  </si>
  <si>
    <t>Codo plastico (pvc) de 90 °, diametro de 25,40 mm para agua potable</t>
  </si>
  <si>
    <t>40172808 92022810</t>
  </si>
  <si>
    <t>Codo pvc de 19,05 mm de diametro de 90° para cañeria</t>
  </si>
  <si>
    <t>40171708 92016388</t>
  </si>
  <si>
    <t>Adaptador hembra 12,7 mm (1/2 pulg) pvc p/ agua potable</t>
  </si>
  <si>
    <t>40174908 92085284</t>
  </si>
  <si>
    <t>40174908 92007926</t>
  </si>
  <si>
    <t>40172808 92039717</t>
  </si>
  <si>
    <t>Codo plastico (pvc) de 90 °, diametro de 152,40 mm, para agua potable cedula 40</t>
  </si>
  <si>
    <t>40171517 92009231</t>
  </si>
  <si>
    <t>Tubo pvc cañería (presión) de 12.7 mm (1/2) de diámetro x 6 m de largo</t>
  </si>
  <si>
    <t>40171517 92016668</t>
  </si>
  <si>
    <t>40171517 92038998</t>
  </si>
  <si>
    <t>Tubo plástico (pvc) de 25,40 mm diámetro x 6 m largo, cédula sdr-26, uso potable.</t>
  </si>
  <si>
    <t>40171517 92155437</t>
  </si>
  <si>
    <t>40174908 92053799</t>
  </si>
  <si>
    <t>40171708 92018165</t>
  </si>
  <si>
    <t xml:space="preserve"> Adaptador hembra 1 pulgada (25 mm) plastico pvc para agua potable</t>
  </si>
  <si>
    <t>40171708 92018162</t>
  </si>
  <si>
    <t>Adaptador hembra 3/4 pulgada (18 mm) plastico pvc para agua potable</t>
  </si>
  <si>
    <t>40171708 92018164</t>
  </si>
  <si>
    <t>Adaptador macho de 19,05 (3/4 pulg) de diametro plastico pvc para agua potable</t>
  </si>
  <si>
    <t>40174608 92031165</t>
  </si>
  <si>
    <t>T (tee) de plastico (pvc) tipo lisa de 19,05 mm de diametro, cedula sdr-32,5</t>
  </si>
  <si>
    <t>40141607 92036178</t>
  </si>
  <si>
    <t>Llave de paso plástico pvc, de 12,7 mm (1/2 pulg) de diametro, para agua potable</t>
  </si>
  <si>
    <t>40141607 92038535</t>
  </si>
  <si>
    <t>Llave de paso de plastico (pvc) de 19,05 mm (3/4 pulg)</t>
  </si>
  <si>
    <t>40141607 92038510</t>
  </si>
  <si>
    <t>Llave de paso de plastico (pvc) de 25,40 mm (1 pulg)</t>
  </si>
  <si>
    <t>27112001 92288888</t>
  </si>
  <si>
    <t>Cuchillo (machete) tipo rula, puño confortable de plástico, largo 66,04 cm (26 pulg), de acero,lámina del machete: hojas de acero de alto carbono y cromo, tratada térmicamente, con filo cortante, resistencia a la tensión: 183 ksi (1263 mpa) (+/-10%) esfuerzo a la fluencia: 118 ksi (814 mpa) (+/- 10%)</t>
  </si>
  <si>
    <t>Cuchillo (machete) tipo rula. puño confortable. de plástico, largo 558,8 mm (22 pulg), de acero. hojas de acero de alto carbono y cromo, tratada térmicamente. con filo cortante. resistencia a la tensión: 1263mpa (183 ksi) (+/-10%) esfuerzo a la fluencia: 814 mpa (118 ksi) (+/- 10%)</t>
  </si>
  <si>
    <t>27112001 92045833</t>
  </si>
  <si>
    <t>Funda o protector (cutacha) de cuero # 22, largo 558,8 mm (22 pulg) para proteger machete</t>
  </si>
  <si>
    <t>27112001 92043456</t>
  </si>
  <si>
    <t>Funda o protector (cutacha) de cuero, largo 711,2 mm (28 pulg) para proteger machete</t>
  </si>
  <si>
    <t>27112001 92043451</t>
  </si>
  <si>
    <t>Funda o protector (cutacha) de cuero , largo 660,4 mm (26 pulg) para proteger machete</t>
  </si>
  <si>
    <t>31211917 92069749</t>
  </si>
  <si>
    <t xml:space="preserve">
Almohadilla (felpa), antigota, medidas 12,7 mm espesor x 228,6 mm largo, para pintar
</t>
  </si>
  <si>
    <t>27112041 92200016</t>
  </si>
  <si>
    <t xml:space="preserve">Cuchilla, tipo: de 3 hojas, de acero inoxidable, con empuñadura de plástico, longitud 10 cm – 12 cm con las hojas plegadas, 1 de las hojas curva, 1 recta, 1 sin filo, para injertar </t>
  </si>
  <si>
    <t>10141501 92289503</t>
  </si>
  <si>
    <t>Silla para montar equinos, fabricada en cuero, de pico, para equino adulto, tamaño silla grande, aleton de cuero, estribos en acero inoxidable, cinchas de cuero, coyundas de cuero</t>
  </si>
  <si>
    <t> 27112116 90008581 </t>
  </si>
  <si>
    <t>40141735 92047864</t>
  </si>
  <si>
    <t>Brocha de crin de 76,20 mm (3 pulg )</t>
  </si>
  <si>
    <t>31211904 90012938</t>
  </si>
  <si>
    <t xml:space="preserve">Brocha de crin de 101,60 mm (4 pulg ) </t>
  </si>
  <si>
    <t>31211904 90012923</t>
  </si>
  <si>
    <t>Llanta 7.00 r16, radial, taco doble servicio, 14 capas, índice de carga 118 o superior, índice de velocidad mínimo l, profundidad de estría de 11,5 mm o superior. marca ovation modelo vi702</t>
  </si>
  <si>
    <t>Llanta 8.25 r16, doble servicio, 16 capas, índice de carga 128 o superior, índice de velocidad mínimo k, fondo de estría 14 mm o superior marca sailun modelo s812</t>
  </si>
  <si>
    <t>Llanta 245/75 r16 radial, tubular, taco doble servicio, 6 capas, índice de carga 111 o superior, índice de velocidad mínimo r, fondo de estría 8,5 mm o superior marca sailun modelo terramax at</t>
  </si>
  <si>
    <t>Llanta 245/70 r16, radial, tubular, taco doble servicio, 6 capas, índice de carga 107 o superior, índice de velocidad mínimo t, fondo de estría 9,2 mm o superior marca kumho modelo at51</t>
  </si>
  <si>
    <t>25172514 92123287</t>
  </si>
  <si>
    <t>Neumático de hule para llanta 275/300x21 cm, con inicivo (protector) y válvula para motocicleta.</t>
  </si>
  <si>
    <t>25172514 92195399</t>
  </si>
  <si>
    <t>Neumático de hule para llanta 325/350x18 cm tr-4, con inicivo (protector) y válvula para motocicleta.</t>
  </si>
  <si>
    <t>27112802 92119470</t>
  </si>
  <si>
    <t>Hoja (espada) para motosierra de 40,64 cm (16 pulg), rollomatic-e-40 cm/40,64 cm (16 pulg)-325-1,6 mm.</t>
  </si>
  <si>
    <t>27112802 92184179</t>
  </si>
  <si>
    <t>Hoja de sierra (espada) de 50 cm o 500 mm (20 pulg), ancho 1,6 mm, cantidad de dientes 72, de para sierra de motor</t>
  </si>
  <si>
    <t>Hoja (espada) para sierra telescópica tipo. para uso en cadena de 44 puntos: medida de 30 cm. paso 0,9525 cm. ancho de ranura 1,1 mm</t>
  </si>
  <si>
    <t>42131707 92255567</t>
  </si>
  <si>
    <t>Cubreboca para adulto, reutilizable, 3 capas, capa exterior material de secado rápido, tecnología antifluido poliester 100%, capa interior material antibacterial de algodon 100%, entre capa exterior e interior material de polipropileno, medidas 16 cm ancho x 25 cm largo, 2 bandas elásticas para amarrar, colores institucionales</t>
  </si>
  <si>
    <t>42132203 92084989</t>
  </si>
  <si>
    <t xml:space="preserve"> Guantes para palpacion de bovinos, material plastico, largo que cubra todo el brazo </t>
  </si>
  <si>
    <t>42142523 92290378</t>
  </si>
  <si>
    <t>Aguja hipódermica descartable n° 16 x 25,4 mm (1 pulg), con cobertor plástico, en cajas de 100 unidades</t>
  </si>
  <si>
    <t>42142523 92091975</t>
  </si>
  <si>
    <t>Aguja hipódermica descartable n° 16 x 38,1 mm (1 1/2 pulg), con cobertor plástico, en cajas de 100 unidades</t>
  </si>
  <si>
    <t>42142523 92290511</t>
  </si>
  <si>
    <t>Aguja hipódermica reutilizable de acero inoxidable, n° 16 x 12,7 mm (1/2 pulg), presentacion: unidad</t>
  </si>
  <si>
    <t>42142523 92290458</t>
  </si>
  <si>
    <t>Aguja hipódermica reutilizable de acero inoxidable, n° 16 x 19,05 mm (3/4 pulg), presentacion: unidad</t>
  </si>
  <si>
    <t>42142523 92092467</t>
  </si>
  <si>
    <t>Aguja hipodermica n° 18 x 3,81 cm, cobertor plástico, caja 100 unidades, vida util 1 año</t>
  </si>
  <si>
    <t>42142608 92224267</t>
  </si>
  <si>
    <t>Jeringa, hipodérmica, 5 cc, plastico descartable, presentación caja de 100 unidades</t>
  </si>
  <si>
    <t>42142608 92231147</t>
  </si>
  <si>
    <t>Jeringa , reutilizable, material: policarbonato, bronce latón, caucho vulcanizado, polipropileno. capacidad de carga 50cc de uso veterinario</t>
  </si>
  <si>
    <t>10141608 92289706</t>
  </si>
  <si>
    <t>Gurupera, grupera o baticola de cuero cocido con una hebilla, color café oscuro, correa sujeta al fuste trasero de la silla, con ojal donde entra el maslo de la cola. evita que la montura corra hacia adelante</t>
  </si>
  <si>
    <t>41103206 92197392</t>
  </si>
  <si>
    <t> 46182005 92043201 </t>
  </si>
  <si>
    <t>Mascarilla de protección anti polvo con filtro de carbón activado</t>
  </si>
  <si>
    <t>42241802 92035491</t>
  </si>
  <si>
    <t>Faja dorso-lumbar, ajustables por velcro, composición nylon 21%, polyester 73% y spandex 6%, medidas 121 cm largo x 35 cm ancho, talla L</t>
  </si>
  <si>
    <t>42241802 92035487</t>
  </si>
  <si>
    <t>Faja dorso-lumbar, ajustables por velcro, composición nylon 21%, polyester 73% y spandex 6%, medidas 101 cm largo x 35 cm ancho, talla M</t>
  </si>
  <si>
    <t>42241802 92035486</t>
  </si>
  <si>
    <t>Faja dorso-lumbar, ajustables por velcro, composición nylon 21%, polyester 73% y spandex 6%, medidas 130 cm largo x 35 cm ancho, talla XL</t>
  </si>
  <si>
    <t> 46181704 90017642 </t>
  </si>
  <si>
    <t>Pantalla plástica p/esmerilar</t>
  </si>
  <si>
    <t>46181706 92122333</t>
  </si>
  <si>
    <t>Pantalla facial de malla metálica, para manipulación de motoguadaña. dimensiones 200 mm x 320 mm, color negro, protección contra partículas grandes, como las originadas al realizar trabajos forestales y de jardinería.</t>
  </si>
  <si>
    <t> 46182005 92018565</t>
  </si>
  <si>
    <t>Filtro para mascarilla contra polvo (incluye carbon, algodon, aluminio, trigo, hierro y silice) y particulas aceitosas - no aceitosas con un nivel de eficiencia minimo de 99,97%, capacidad de ajuste de cartuchos de mascaras antigas y para vapores organicos</t>
  </si>
  <si>
    <t> 46181504 92044701</t>
  </si>
  <si>
    <t>Guantes de cuero tipo cabrito, talla xl, grosor 1,1 mm, largo 23 cm para trabajo ordinario</t>
  </si>
  <si>
    <t>42131707 92211131</t>
  </si>
  <si>
    <t>Mascarilla rectangular con elástico, quirurgica de tres pliegos con filtro bacterial, de tela no tejida, desechable. en presentación de cajas con 50 unidades.</t>
  </si>
  <si>
    <t>Careta protección de cara</t>
  </si>
  <si>
    <t>1512150192290779</t>
  </si>
  <si>
    <t xml:space="preserve">141117059218250300000007 
CM </t>
  </si>
  <si>
    <t>141117059220002500000006
 CM</t>
  </si>
  <si>
    <t>141117039218341100000004
 CM</t>
  </si>
  <si>
    <t>141115079213438400000004
 CM</t>
  </si>
  <si>
    <t xml:space="preserve">441220119212568500000007
 CM </t>
  </si>
  <si>
    <t>441220119212604000000008
 CM</t>
  </si>
  <si>
    <t>441215059212599500000004
 CM</t>
  </si>
  <si>
    <t>441215079218007600000001
 CM</t>
  </si>
  <si>
    <t>141115149212567800000005
 CM</t>
  </si>
  <si>
    <t>141115149212603200000004
 CM</t>
  </si>
  <si>
    <t>441220179203012200000023
 CM</t>
  </si>
  <si>
    <t xml:space="preserve"> 551216169212601000000016
 CM</t>
  </si>
  <si>
    <t>141115199212603600000003
 CM</t>
  </si>
  <si>
    <t>141115309212601800000010
 CM</t>
  </si>
  <si>
    <t>1411154492015000</t>
  </si>
  <si>
    <t>441024029212568800000002
 CM</t>
  </si>
  <si>
    <t>441119129212089000000002
 CM</t>
  </si>
  <si>
    <t>441218029212579500000003
 CM</t>
  </si>
  <si>
    <t>441218029212579600000003 
CM</t>
  </si>
  <si>
    <t>312016119212577100000001 
CM</t>
  </si>
  <si>
    <t>432118029212570300000002 
CM</t>
  </si>
  <si>
    <t>432018249212568900000001 
CM</t>
  </si>
  <si>
    <t>441216189212591100000010
 CM</t>
  </si>
  <si>
    <t>411116049212577400000004 
CM</t>
  </si>
  <si>
    <t>441017169212569900000003 
CM</t>
  </si>
  <si>
    <t>441217089212533400000004
 CM</t>
  </si>
  <si>
    <t>441217089212533200000004
 CM</t>
  </si>
  <si>
    <t>441217089212533100000001
 CM</t>
  </si>
  <si>
    <t>441217089212533300000002
 CM</t>
  </si>
  <si>
    <t>441217089212532900000002
 CM</t>
  </si>
  <si>
    <t>441217089212533000000002
 CM</t>
  </si>
  <si>
    <t xml:space="preserve"> 441217169212498200000005 
CM</t>
  </si>
  <si>
    <t>441217169212498300000005 
CM</t>
  </si>
  <si>
    <t>312016109212577500000004 
CM</t>
  </si>
  <si>
    <t xml:space="preserve"> 312016109212577600000009 
CM</t>
  </si>
  <si>
    <t>441216159212581400000001
 CM</t>
  </si>
  <si>
    <t>312015039204916500000015 
CM</t>
  </si>
  <si>
    <t xml:space="preserve"> 312015039212582400000009 
CM</t>
  </si>
  <si>
    <t xml:space="preserve"> 312015179212582300000001
 CM</t>
  </si>
  <si>
    <t>441217019212567300000003
CM</t>
  </si>
  <si>
    <t>441217019212567400000002
 CM</t>
  </si>
  <si>
    <t>441217049206833200000018
 CM</t>
  </si>
  <si>
    <t>441217049206833100000031 
CM</t>
  </si>
  <si>
    <t>441217049206833000000034 
CM</t>
  </si>
  <si>
    <t>2711200492233220</t>
  </si>
  <si>
    <t>2711172992167380</t>
  </si>
  <si>
    <t>2711190592205650</t>
  </si>
  <si>
    <t>2711204192155880</t>
  </si>
  <si>
    <t>3115210292207310</t>
  </si>
  <si>
    <t>4111531292081180</t>
  </si>
  <si>
    <t>4014200792231260</t>
  </si>
  <si>
    <t>2110230592162160</t>
  </si>
  <si>
    <t>3912144092105770</t>
  </si>
  <si>
    <t>3912103192115970</t>
  </si>
  <si>
    <t>4017151092040120</t>
  </si>
  <si>
    <t>312115059220264700000002 
CM</t>
  </si>
  <si>
    <t>312115089220264000000002
 CM</t>
  </si>
  <si>
    <t>Examenes de colinesterasa humanos</t>
  </si>
  <si>
    <t>78181507 92061757</t>
  </si>
  <si>
    <t>Unión de plástico (pvc), lisa, de 38,1 mm (1 1/2 pulg) de diametro, para uso potable, cedula sch-40.</t>
  </si>
  <si>
    <t>Unión de plástico (pvc) de 50,8 mm (diametro 2 pulgadas) utilizada para conexion de tuberia pvc para cañeria (presion)</t>
  </si>
  <si>
    <t>Tubo de plástico pvc, 152,4 mm (6 pulg), sdr 41</t>
  </si>
  <si>
    <t>Tubo plástico (pvc), de 19,05 mm (3/4 pulg) x 6 m cedula sch40, para agua potable</t>
  </si>
  <si>
    <t>Unión plástica (pvc), lisa, de 19,05 mm (3/4 pulg) diametro, cedula sch 40, para tuberia potable de alta presion</t>
  </si>
  <si>
    <t xml:space="preserve"> 251725039218470600000001
 CM</t>
  </si>
  <si>
    <t>251725049217151800000001 
CM</t>
  </si>
  <si>
    <t>251725049217165800000003
 CM</t>
  </si>
  <si>
    <t xml:space="preserve"> 251725039218472700000002
CM</t>
  </si>
  <si>
    <t>10141502 92289710</t>
  </si>
  <si>
    <t>Bozal para equino, fabricado en nylon, tamaño estándar</t>
  </si>
  <si>
    <t>Mantilla textil acolchada para montura de equino</t>
  </si>
  <si>
    <t>10141606 92085000</t>
  </si>
  <si>
    <t>Rollos</t>
  </si>
  <si>
    <t>10141604 92146514</t>
  </si>
  <si>
    <t>10141505 92084996</t>
  </si>
  <si>
    <t>5310279 892164761</t>
  </si>
  <si>
    <t>24141506 92163703</t>
  </si>
  <si>
    <t>Lona para camión grande 12*6</t>
  </si>
  <si>
    <t>24141506 92280445</t>
  </si>
  <si>
    <t>Lona para camión pequeño 4*6</t>
  </si>
  <si>
    <t>Jabón Liquído para manos</t>
  </si>
  <si>
    <t>46181504 92044701</t>
  </si>
  <si>
    <t>Guantes de cuero</t>
  </si>
  <si>
    <t>Cajas</t>
  </si>
  <si>
    <t>24111503 92289750</t>
  </si>
  <si>
    <t>24111503 92279764</t>
  </si>
  <si>
    <t>24111503 92289748</t>
  </si>
  <si>
    <t>24111503 92289676</t>
  </si>
  <si>
    <t>24111503 92092459</t>
  </si>
  <si>
    <t>81101706 92155729</t>
  </si>
  <si>
    <t>81101706 92012117</t>
  </si>
  <si>
    <t>81101706 92099959</t>
  </si>
  <si>
    <t>81101706 92089531</t>
  </si>
  <si>
    <t>81101706 92264381</t>
  </si>
  <si>
    <t>81101706 92258126</t>
  </si>
  <si>
    <t>81101706 92258087</t>
  </si>
  <si>
    <t>81101706 92258078</t>
  </si>
  <si>
    <t>15121521 92232281</t>
  </si>
  <si>
    <t>12141904 92082900</t>
  </si>
  <si>
    <t>12142005 92082870</t>
  </si>
  <si>
    <t>12142105 92011350</t>
  </si>
  <si>
    <t>12142104 92130850</t>
  </si>
  <si>
    <t>12142106 92090046</t>
  </si>
  <si>
    <t>41121804 92029335</t>
  </si>
  <si>
    <t>41112239 92191693</t>
  </si>
  <si>
    <t>42291613 92203243</t>
  </si>
  <si>
    <t>41122498 92207410</t>
  </si>
  <si>
    <t>41122498 92159310</t>
  </si>
  <si>
    <t>41122498 92206820</t>
  </si>
  <si>
    <t>41122498 92207409</t>
  </si>
  <si>
    <t>41122498 92206825</t>
  </si>
  <si>
    <t>41122498 92131840</t>
  </si>
  <si>
    <t>41122498 92159320</t>
  </si>
  <si>
    <t>41123304 92104537</t>
  </si>
  <si>
    <t>42131609 92142120</t>
  </si>
  <si>
    <t>46181708 92147665</t>
  </si>
  <si>
    <t>42131713 92262656</t>
  </si>
  <si>
    <t>53103201 92210359</t>
  </si>
  <si>
    <t>47131803 92028190</t>
  </si>
  <si>
    <t>47131604 90003404</t>
  </si>
  <si>
    <t>47131609 92038799</t>
  </si>
  <si>
    <t>48101617 92183801</t>
  </si>
  <si>
    <t>47121701 92001330</t>
  </si>
  <si>
    <t>47121701 92002600</t>
  </si>
  <si>
    <t>47131810 92149481</t>
  </si>
  <si>
    <t>47131603 90029477</t>
  </si>
  <si>
    <t>53131608 90029423</t>
  </si>
  <si>
    <t>10139902 92088269</t>
  </si>
  <si>
    <t>10139902 92121933</t>
  </si>
  <si>
    <t>12142104 92130850 </t>
  </si>
  <si>
    <t>12142004 92090576</t>
  </si>
  <si>
    <t>Servicio de administración de la página web del INTA</t>
  </si>
  <si>
    <t>INTA/Dirección Administración Financiera</t>
  </si>
  <si>
    <t>Ordianario</t>
  </si>
  <si>
    <t>Servicio de publicación en  el Diario Oficial la Gaceta</t>
  </si>
  <si>
    <t>Soporte Informático para mejoras y actualizaciones de los sistemas</t>
  </si>
  <si>
    <t>INTA/Cooperación Internacional</t>
  </si>
  <si>
    <t>Servicio de Limpieza</t>
  </si>
  <si>
    <t>INTA/Estación Enrique Jiménez Núñez</t>
  </si>
  <si>
    <t>Servicio de recarga de extintores</t>
  </si>
  <si>
    <t>I,II, III y IV</t>
  </si>
  <si>
    <t>Servicio de chapias de potreros</t>
  </si>
  <si>
    <t>72101516 92014402</t>
  </si>
  <si>
    <t>82121507 92078550</t>
  </si>
  <si>
    <t>82101504 920390830</t>
  </si>
  <si>
    <t>III - IV</t>
  </si>
  <si>
    <t xml:space="preserve">Servicio de mantenimiento preventivo y correctivo de la flotilla vehícular </t>
  </si>
  <si>
    <t>Servicio de lavado de vehículos oficiales</t>
  </si>
  <si>
    <t>70111710 92219522</t>
  </si>
  <si>
    <t>81112299 92107268</t>
  </si>
  <si>
    <t>76111801 92178800</t>
  </si>
  <si>
    <t>76111501 90033785</t>
  </si>
  <si>
    <t>92101501 90003860</t>
  </si>
  <si>
    <t>312118039220264400000002
 CM</t>
  </si>
  <si>
    <t>141117039220002600000004
 CM</t>
  </si>
  <si>
    <t>141117049219891700000002 
CM</t>
  </si>
  <si>
    <t>141117049218341600000001 
CM</t>
  </si>
  <si>
    <t>46181501 92071830</t>
  </si>
  <si>
    <t>46181704 90017640</t>
  </si>
  <si>
    <t>Sombrero de algodón. Con cubre nuca y cordón para sujetarlo a la barbilla. Con logo institucional bordado al frente</t>
  </si>
  <si>
    <t>Herramientas e instrumentos (medidor de grados brix)</t>
  </si>
  <si>
    <t>1017170192098900</t>
  </si>
  <si>
    <t>11101522 92227979</t>
  </si>
  <si>
    <t>Fertilizante 10-30-10 mezcla química</t>
  </si>
  <si>
    <t>Jeringa de 15 ml</t>
  </si>
  <si>
    <t>81112105 92002020</t>
  </si>
  <si>
    <t>II, II, III  y IV</t>
  </si>
  <si>
    <t>II y III</t>
  </si>
  <si>
    <t>72101511 90004459</t>
  </si>
  <si>
    <t>II, III y IV</t>
  </si>
  <si>
    <t>141117039220002600000004 CM</t>
  </si>
  <si>
    <t>24141506 92195190</t>
  </si>
  <si>
    <t>7215360 992105954</t>
  </si>
  <si>
    <t>83111602 92041160</t>
  </si>
  <si>
    <t xml:space="preserve">  81101706 92158982</t>
  </si>
  <si>
    <t>81101706 92089530</t>
  </si>
  <si>
    <r>
      <t> </t>
    </r>
    <r>
      <rPr>
        <sz val="11"/>
        <color rgb="FF000000"/>
        <rFont val="Arial"/>
        <family val="2"/>
      </rPr>
      <t>15111506 92003717</t>
    </r>
  </si>
  <si>
    <t> 1214190492082900</t>
  </si>
  <si>
    <t>21102601 92100924</t>
  </si>
  <si>
    <t>Herbicida selectivo de contacto, para control post-emergente de maleza de hoja ancha</t>
  </si>
  <si>
    <t>43201830 92278039 </t>
  </si>
  <si>
    <t>Unidad de estado sólido SSD, SATA, 480 GB, 6.35 cm (2.5 Pulg) Costo aproximado cada uno 50000 colones</t>
  </si>
  <si>
    <t>INTA/Estación Experimental Carlos Durán - La Managua</t>
  </si>
  <si>
    <t>INTA/Estación Experimental de Diamantes</t>
  </si>
  <si>
    <t>81112502 92038890</t>
  </si>
  <si>
    <t>Servicio de Facturación Electrónica</t>
  </si>
  <si>
    <t xml:space="preserve">INTA/Departamento de Investigación </t>
  </si>
  <si>
    <t xml:space="preserve">Escalera de Aluminio Multiuso Plegable 3,54 m de alto X 2,5 cm de ancho con plataforma CON  (12 PELDAÑOS) PESO MAXIMO 150 kg. </t>
  </si>
  <si>
    <t>30191501 92044103</t>
  </si>
  <si>
    <t xml:space="preserve"> 41121803 90040517</t>
  </si>
  <si>
    <t>41121803 92021933</t>
  </si>
  <si>
    <t>Vaso de Laboratorio (BEAKER) de Polietileno (plástico) con agarradera, capacidad 1000 mL, dimensiones 18,4 cm X 16,2 cm.</t>
  </si>
  <si>
    <t xml:space="preserve">
Vaso de laboratorio (BEAKER)  de polipropileno con capacidad de 500 mL,  con graduaciones ML, resistente ala alcalis y acidos  Cristalerí de Laboratorio
</t>
  </si>
  <si>
    <t>INTA/Departamento de Laboratorios / Departamento de Investigación</t>
  </si>
  <si>
    <t>INTA/Estación Experimental Los Diamantes, Enrique Jiménez, Carlos Durán, La Managua</t>
  </si>
  <si>
    <t>Reparación de Motoguadañas</t>
  </si>
  <si>
    <t>III y IV</t>
  </si>
  <si>
    <t xml:space="preserve">Mantenimiento y reparación de maquinaria y equipo de producción </t>
  </si>
  <si>
    <t>Rollo de 335 mts</t>
  </si>
  <si>
    <t>4112249892297185</t>
  </si>
  <si>
    <t>4110490192111846</t>
  </si>
  <si>
    <t>4112249892295798</t>
  </si>
  <si>
    <t>41122498</t>
  </si>
  <si>
    <t>4112180592114601</t>
  </si>
  <si>
    <t>4112180592013364</t>
  </si>
  <si>
    <t>4112180892141276</t>
  </si>
  <si>
    <t>4112180892121747</t>
  </si>
  <si>
    <t>4112180492141347</t>
  </si>
  <si>
    <t>4112249892089311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</si>
</sst>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quot;₡&quot;#,##0.00;[Red]&quot;₡&quot;#,##0.00"/>
  </numFmts>
  <fonts count="16" x14ac:knownFonts="1">
    <font>
      <sz val="11"/>
      <color theme="1"/>
      <name val="Calibri"/>
      <family val="2"/>
      <scheme val="minor"/>
    </font>
    <font>
      <sz val="11"/>
      <color theme="1"/>
      <name val="Calibri"/>
      <family val="2"/>
      <scheme val="minor"/>
    </font>
    <font>
      <b/>
      <sz val="11"/>
      <color theme="8" tint="-0.499984740745262"/>
      <name val="Arial"/>
      <family val="2"/>
    </font>
    <font>
      <b/>
      <sz val="11"/>
      <color theme="1"/>
      <name val="Arial"/>
      <family val="2"/>
    </font>
    <font>
      <sz val="11"/>
      <color theme="1"/>
      <name val="Arial"/>
      <family val="2"/>
    </font>
    <font>
      <sz val="11"/>
      <color theme="8" tint="-0.499984740745262"/>
      <name val="Arial"/>
      <family val="2"/>
    </font>
    <font>
      <b/>
      <i/>
      <sz val="11"/>
      <color theme="1"/>
      <name val="Arial"/>
      <family val="2"/>
    </font>
    <font>
      <b/>
      <sz val="11"/>
      <name val="Arial"/>
      <family val="2"/>
    </font>
    <font>
      <b/>
      <i/>
      <sz val="11"/>
      <name val="Arial"/>
      <family val="2"/>
    </font>
    <font>
      <sz val="11"/>
      <name val="Arial"/>
      <family val="2"/>
    </font>
    <font>
      <sz val="12"/>
      <color theme="1"/>
      <name val="Calibri"/>
      <family val="2"/>
      <scheme val="minor"/>
    </font>
    <font>
      <sz val="11"/>
      <color rgb="FF000000"/>
      <name val="Arial"/>
      <family val="2"/>
    </font>
    <font>
      <sz val="9"/>
      <color indexed="81"/>
      <name val="Tahoma"/>
      <family val="2"/>
    </font>
    <font>
      <b/>
      <sz val="9"/>
      <color indexed="81"/>
      <name val="Tahoma"/>
      <family val="2"/>
    </font>
    <font>
      <sz val="12"/>
      <color rgb="FF222222"/>
      <name val="Arial"/>
      <family val="2"/>
    </font>
    <font>
      <sz val="11"/>
      <color rgb="FF222222"/>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209">
    <xf numFmtId="0" fontId="0" fillId="0" borderId="0" xfId="0"/>
    <xf numFmtId="0" fontId="4" fillId="2" borderId="0" xfId="0" applyFont="1" applyFill="1" applyBorder="1"/>
    <xf numFmtId="0" fontId="7" fillId="3" borderId="4" xfId="0" applyFont="1" applyFill="1" applyBorder="1" applyAlignment="1">
      <alignment horizontal="center"/>
    </xf>
    <xf numFmtId="0" fontId="7" fillId="3" borderId="4" xfId="0" applyFont="1" applyFill="1" applyBorder="1"/>
    <xf numFmtId="0" fontId="4" fillId="4" borderId="4" xfId="0" applyFont="1" applyFill="1" applyBorder="1" applyAlignment="1">
      <alignment horizontal="center"/>
    </xf>
    <xf numFmtId="0" fontId="8" fillId="4" borderId="4" xfId="0" applyFont="1" applyFill="1" applyBorder="1" applyAlignment="1">
      <alignment horizontal="center"/>
    </xf>
    <xf numFmtId="0" fontId="8" fillId="4" borderId="4" xfId="0" applyFont="1" applyFill="1" applyBorder="1"/>
    <xf numFmtId="0" fontId="4" fillId="2" borderId="4" xfId="0" applyFont="1" applyFill="1" applyBorder="1" applyAlignment="1">
      <alignment horizontal="center"/>
    </xf>
    <xf numFmtId="0" fontId="4" fillId="2" borderId="4" xfId="0" applyFont="1" applyFill="1" applyBorder="1"/>
    <xf numFmtId="0" fontId="9" fillId="0" borderId="4" xfId="0" applyFont="1" applyFill="1" applyBorder="1" applyAlignment="1">
      <alignment horizontal="center"/>
    </xf>
    <xf numFmtId="0" fontId="9" fillId="0" borderId="4" xfId="0" applyFont="1" applyFill="1" applyBorder="1"/>
    <xf numFmtId="165" fontId="9" fillId="0" borderId="4" xfId="1" applyNumberFormat="1" applyFont="1" applyFill="1" applyBorder="1"/>
    <xf numFmtId="0" fontId="7" fillId="0" borderId="4" xfId="0" applyFont="1" applyFill="1" applyBorder="1"/>
    <xf numFmtId="165" fontId="7" fillId="0" borderId="4" xfId="1" applyNumberFormat="1" applyFont="1" applyFill="1" applyBorder="1"/>
    <xf numFmtId="0" fontId="4" fillId="0" borderId="4" xfId="0" applyFont="1" applyFill="1" applyBorder="1" applyAlignment="1">
      <alignment horizontal="center"/>
    </xf>
    <xf numFmtId="0" fontId="4" fillId="0" borderId="4" xfId="0" applyFont="1" applyFill="1" applyBorder="1"/>
    <xf numFmtId="0" fontId="8" fillId="4" borderId="5" xfId="0" applyFont="1" applyFill="1" applyBorder="1" applyAlignment="1">
      <alignment horizontal="center"/>
    </xf>
    <xf numFmtId="0" fontId="7" fillId="0" borderId="4" xfId="0" applyFont="1" applyFill="1" applyBorder="1" applyAlignment="1">
      <alignment horizontal="center"/>
    </xf>
    <xf numFmtId="0" fontId="3" fillId="2" borderId="4" xfId="0" applyFont="1" applyFill="1" applyBorder="1" applyAlignment="1">
      <alignment horizontal="center"/>
    </xf>
    <xf numFmtId="49" fontId="4" fillId="2" borderId="4" xfId="2" applyNumberFormat="1" applyFont="1" applyFill="1" applyBorder="1" applyAlignment="1">
      <alignment horizontal="center" vertical="center" wrapText="1"/>
    </xf>
    <xf numFmtId="165" fontId="8" fillId="0" borderId="0" xfId="1" applyNumberFormat="1" applyFont="1" applyFill="1" applyBorder="1"/>
    <xf numFmtId="49"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165" fontId="9" fillId="0" borderId="0" xfId="1" applyNumberFormat="1" applyFont="1" applyFill="1" applyBorder="1"/>
    <xf numFmtId="0" fontId="4" fillId="2" borderId="3" xfId="0" applyFont="1" applyFill="1" applyBorder="1" applyAlignment="1">
      <alignment horizontal="center" vertical="center" wrapText="1"/>
    </xf>
    <xf numFmtId="165" fontId="9" fillId="0" borderId="4" xfId="1" applyNumberFormat="1" applyFont="1" applyFill="1" applyBorder="1" applyAlignment="1">
      <alignment horizontal="center"/>
    </xf>
    <xf numFmtId="0" fontId="8" fillId="0" borderId="0" xfId="0" applyFont="1" applyFill="1" applyBorder="1" applyAlignment="1">
      <alignment horizontal="center"/>
    </xf>
    <xf numFmtId="0" fontId="4" fillId="2" borderId="3" xfId="0" applyFont="1" applyFill="1" applyBorder="1" applyAlignment="1">
      <alignment horizontal="center" wrapText="1"/>
    </xf>
    <xf numFmtId="0" fontId="9" fillId="0" borderId="7" xfId="0" applyFont="1" applyFill="1" applyBorder="1" applyAlignment="1">
      <alignment horizontal="center"/>
    </xf>
    <xf numFmtId="0" fontId="9" fillId="0" borderId="7" xfId="0" applyFont="1" applyFill="1" applyBorder="1"/>
    <xf numFmtId="0" fontId="4" fillId="2" borderId="7" xfId="0" applyFont="1" applyFill="1" applyBorder="1" applyAlignment="1">
      <alignment horizontal="center"/>
    </xf>
    <xf numFmtId="0" fontId="9" fillId="0" borderId="4" xfId="0" applyFont="1" applyFill="1" applyBorder="1" applyAlignment="1">
      <alignment horizontal="center" vertical="center" wrapText="1"/>
    </xf>
    <xf numFmtId="164" fontId="9" fillId="0" borderId="4" xfId="1" applyFont="1" applyFill="1" applyBorder="1" applyAlignment="1">
      <alignment horizontal="center" vertical="center"/>
    </xf>
    <xf numFmtId="0" fontId="9" fillId="0" borderId="4" xfId="0" applyFont="1" applyFill="1" applyBorder="1" applyAlignment="1">
      <alignment horizontal="left" vertical="center" wrapText="1"/>
    </xf>
    <xf numFmtId="49" fontId="4" fillId="2" borderId="6" xfId="2" applyNumberFormat="1" applyFont="1" applyFill="1" applyBorder="1" applyAlignment="1">
      <alignment vertical="center" wrapText="1"/>
    </xf>
    <xf numFmtId="0" fontId="4" fillId="2" borderId="3" xfId="0" applyFont="1" applyFill="1" applyBorder="1" applyAlignment="1">
      <alignment horizontal="center"/>
    </xf>
    <xf numFmtId="0" fontId="4" fillId="2" borderId="5" xfId="0" applyFont="1" applyFill="1" applyBorder="1" applyAlignment="1">
      <alignment horizontal="center"/>
    </xf>
    <xf numFmtId="49" fontId="4" fillId="0" borderId="4" xfId="0" applyNumberFormat="1" applyFont="1" applyBorder="1" applyAlignment="1">
      <alignment horizontal="center"/>
    </xf>
    <xf numFmtId="49" fontId="4" fillId="0" borderId="6" xfId="0" applyNumberFormat="1" applyFont="1" applyBorder="1" applyAlignment="1">
      <alignment horizontal="center"/>
    </xf>
    <xf numFmtId="49" fontId="4" fillId="2" borderId="6" xfId="2" applyNumberFormat="1" applyFont="1" applyFill="1" applyBorder="1" applyAlignment="1">
      <alignment horizontal="center" vertical="center" wrapText="1"/>
    </xf>
    <xf numFmtId="0" fontId="4" fillId="2" borderId="4" xfId="0" applyFont="1" applyFill="1" applyBorder="1" applyAlignment="1">
      <alignment horizontal="center" vertical="center"/>
    </xf>
    <xf numFmtId="12" fontId="4" fillId="2"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0" xfId="0"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3" xfId="0" applyNumberFormat="1" applyFont="1" applyFill="1" applyBorder="1" applyAlignment="1">
      <alignment horizontal="center"/>
    </xf>
    <xf numFmtId="49" fontId="4" fillId="2" borderId="10" xfId="0" applyNumberFormat="1" applyFont="1" applyFill="1" applyBorder="1" applyAlignment="1">
      <alignment horizontal="center" vertical="center"/>
    </xf>
    <xf numFmtId="0" fontId="4" fillId="0" borderId="10"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vertical="center"/>
    </xf>
    <xf numFmtId="0" fontId="4" fillId="2" borderId="10" xfId="0" applyFont="1" applyFill="1" applyBorder="1" applyAlignment="1">
      <alignment horizontal="center"/>
    </xf>
    <xf numFmtId="0" fontId="4" fillId="0" borderId="9" xfId="0" applyFont="1" applyFill="1" applyBorder="1" applyAlignment="1">
      <alignment horizontal="center"/>
    </xf>
    <xf numFmtId="0" fontId="4" fillId="0" borderId="3" xfId="0" applyFont="1" applyFill="1" applyBorder="1" applyAlignment="1">
      <alignment horizontal="center"/>
    </xf>
    <xf numFmtId="49" fontId="4" fillId="2" borderId="3" xfId="0" applyNumberFormat="1" applyFont="1" applyFill="1" applyBorder="1" applyAlignment="1">
      <alignment horizontal="center"/>
    </xf>
    <xf numFmtId="165" fontId="9" fillId="0" borderId="4" xfId="1" applyNumberFormat="1" applyFont="1" applyFill="1" applyBorder="1" applyAlignment="1">
      <alignment horizontal="right"/>
    </xf>
    <xf numFmtId="0" fontId="4" fillId="0" borderId="5" xfId="0" applyFont="1" applyFill="1" applyBorder="1" applyAlignment="1">
      <alignment horizontal="center"/>
    </xf>
    <xf numFmtId="49" fontId="4" fillId="2" borderId="4" xfId="0" applyNumberFormat="1" applyFont="1" applyFill="1" applyBorder="1" applyAlignment="1">
      <alignment horizontal="center"/>
    </xf>
    <xf numFmtId="49" fontId="4" fillId="0" borderId="3" xfId="0" applyNumberFormat="1" applyFont="1" applyFill="1" applyBorder="1" applyAlignment="1">
      <alignment horizontal="center" wrapText="1"/>
    </xf>
    <xf numFmtId="166" fontId="9" fillId="0" borderId="4" xfId="0" applyNumberFormat="1" applyFont="1" applyBorder="1" applyAlignment="1">
      <alignment horizontal="center" vertical="center" wrapText="1"/>
    </xf>
    <xf numFmtId="49" fontId="4" fillId="2" borderId="6" xfId="2" applyNumberFormat="1" applyFont="1" applyFill="1" applyBorder="1" applyAlignment="1">
      <alignment horizontal="center" wrapText="1"/>
    </xf>
    <xf numFmtId="0" fontId="9" fillId="0" borderId="4" xfId="0" applyFont="1" applyFill="1" applyBorder="1" applyAlignment="1">
      <alignment wrapText="1"/>
    </xf>
    <xf numFmtId="0" fontId="4" fillId="4" borderId="0" xfId="0" applyFont="1" applyFill="1" applyBorder="1" applyAlignment="1">
      <alignment horizontal="center"/>
    </xf>
    <xf numFmtId="0" fontId="4" fillId="4" borderId="0" xfId="0" applyFont="1" applyFill="1" applyBorder="1" applyAlignment="1">
      <alignment horizontal="center" vertical="center"/>
    </xf>
    <xf numFmtId="0" fontId="4" fillId="0" borderId="4" xfId="0" applyFont="1" applyFill="1" applyBorder="1" applyAlignment="1">
      <alignment horizontal="center" wrapText="1"/>
    </xf>
    <xf numFmtId="0" fontId="7" fillId="0" borderId="0" xfId="0" applyFont="1" applyFill="1" applyBorder="1" applyAlignment="1">
      <alignment horizontal="center"/>
    </xf>
    <xf numFmtId="0" fontId="4" fillId="5" borderId="4" xfId="0" applyFont="1" applyFill="1" applyBorder="1" applyAlignment="1">
      <alignment horizontal="center"/>
    </xf>
    <xf numFmtId="0" fontId="9" fillId="2" borderId="0" xfId="0" applyFont="1" applyFill="1" applyBorder="1"/>
    <xf numFmtId="0" fontId="9" fillId="2" borderId="4" xfId="0" applyFont="1" applyFill="1" applyBorder="1" applyAlignment="1">
      <alignment wrapText="1"/>
    </xf>
    <xf numFmtId="0" fontId="9" fillId="2" borderId="3" xfId="0" applyFont="1" applyFill="1" applyBorder="1" applyAlignment="1">
      <alignment vertical="center" wrapText="1"/>
    </xf>
    <xf numFmtId="0" fontId="9" fillId="2" borderId="4" xfId="0" applyFont="1" applyFill="1" applyBorder="1" applyAlignment="1">
      <alignment horizontal="left" wrapText="1"/>
    </xf>
    <xf numFmtId="0" fontId="9" fillId="2" borderId="4" xfId="0" applyFont="1" applyFill="1" applyBorder="1" applyAlignment="1">
      <alignment vertical="center" wrapText="1"/>
    </xf>
    <xf numFmtId="0" fontId="9" fillId="2" borderId="3" xfId="0" applyFont="1" applyFill="1" applyBorder="1" applyAlignment="1">
      <alignment horizontal="left" vertical="center" wrapText="1"/>
    </xf>
    <xf numFmtId="0" fontId="9" fillId="0" borderId="4" xfId="0" applyFont="1" applyBorder="1" applyAlignment="1">
      <alignment vertical="center" wrapText="1"/>
    </xf>
    <xf numFmtId="0" fontId="9" fillId="0" borderId="4" xfId="0" applyFont="1" applyFill="1" applyBorder="1" applyAlignment="1">
      <alignment vertical="center" wrapText="1"/>
    </xf>
    <xf numFmtId="0" fontId="9" fillId="0" borderId="4" xfId="0" applyFont="1" applyBorder="1" applyAlignment="1">
      <alignment wrapText="1"/>
    </xf>
    <xf numFmtId="0" fontId="9" fillId="0" borderId="4" xfId="0" applyFont="1" applyBorder="1" applyAlignment="1"/>
    <xf numFmtId="0" fontId="9" fillId="2" borderId="4" xfId="0" applyFont="1" applyFill="1" applyBorder="1" applyAlignment="1">
      <alignment vertical="center"/>
    </xf>
    <xf numFmtId="0" fontId="9" fillId="0" borderId="4" xfId="0" applyFont="1" applyBorder="1"/>
    <xf numFmtId="0" fontId="9" fillId="2" borderId="4" xfId="0" applyFont="1" applyFill="1" applyBorder="1"/>
    <xf numFmtId="0" fontId="9" fillId="2" borderId="0" xfId="0" applyFont="1" applyFill="1" applyBorder="1" applyAlignment="1">
      <alignment wrapText="1"/>
    </xf>
    <xf numFmtId="1" fontId="4" fillId="2" borderId="4" xfId="0" applyNumberFormat="1" applyFont="1" applyFill="1" applyBorder="1" applyAlignment="1">
      <alignment horizontal="center"/>
    </xf>
    <xf numFmtId="1" fontId="7" fillId="3" borderId="4" xfId="0" applyNumberFormat="1" applyFont="1" applyFill="1" applyBorder="1" applyAlignment="1">
      <alignment horizontal="center"/>
    </xf>
    <xf numFmtId="1" fontId="8" fillId="4" borderId="4" xfId="0" applyNumberFormat="1" applyFont="1" applyFill="1" applyBorder="1" applyAlignment="1">
      <alignment horizontal="center"/>
    </xf>
    <xf numFmtId="1" fontId="9" fillId="0" borderId="4" xfId="0" applyNumberFormat="1" applyFont="1" applyFill="1" applyBorder="1" applyAlignment="1">
      <alignment horizontal="center"/>
    </xf>
    <xf numFmtId="1" fontId="4" fillId="2" borderId="6" xfId="2" applyNumberFormat="1" applyFont="1" applyFill="1" applyBorder="1" applyAlignment="1">
      <alignment horizontal="center" vertical="center" wrapText="1"/>
    </xf>
    <xf numFmtId="1" fontId="9" fillId="0" borderId="7" xfId="0" applyNumberFormat="1" applyFont="1" applyFill="1" applyBorder="1" applyAlignment="1">
      <alignment horizontal="center"/>
    </xf>
    <xf numFmtId="1" fontId="9" fillId="0" borderId="4" xfId="0" applyNumberFormat="1" applyFont="1" applyFill="1" applyBorder="1" applyAlignment="1">
      <alignment horizontal="center" vertical="center"/>
    </xf>
    <xf numFmtId="1" fontId="4" fillId="0" borderId="4" xfId="0" applyNumberFormat="1" applyFont="1" applyBorder="1" applyAlignment="1">
      <alignment horizontal="center"/>
    </xf>
    <xf numFmtId="1" fontId="3" fillId="4" borderId="0" xfId="0" applyNumberFormat="1" applyFont="1" applyFill="1" applyBorder="1" applyAlignment="1">
      <alignment horizontal="center" vertical="center"/>
    </xf>
    <xf numFmtId="1" fontId="4" fillId="4" borderId="0" xfId="0" applyNumberFormat="1" applyFont="1" applyFill="1" applyBorder="1" applyAlignment="1">
      <alignment horizontal="center" vertical="center"/>
    </xf>
    <xf numFmtId="1" fontId="4" fillId="0" borderId="0" xfId="0" applyNumberFormat="1" applyFont="1" applyAlignment="1">
      <alignment horizontal="center"/>
    </xf>
    <xf numFmtId="0" fontId="4" fillId="2" borderId="0" xfId="0" applyFont="1" applyFill="1" applyBorder="1" applyAlignment="1">
      <alignment horizontal="center"/>
    </xf>
    <xf numFmtId="1" fontId="4" fillId="2" borderId="0" xfId="0" applyNumberFormat="1" applyFont="1" applyFill="1" applyBorder="1" applyAlignment="1">
      <alignment horizontal="center"/>
    </xf>
    <xf numFmtId="49" fontId="4" fillId="0" borderId="4" xfId="0" applyNumberFormat="1" applyFont="1" applyFill="1" applyBorder="1" applyAlignment="1">
      <alignment horizontal="center"/>
    </xf>
    <xf numFmtId="165" fontId="9" fillId="0" borderId="4" xfId="1" applyNumberFormat="1" applyFont="1" applyFill="1" applyBorder="1" applyAlignment="1">
      <alignment wrapText="1"/>
    </xf>
    <xf numFmtId="49" fontId="4" fillId="0" borderId="6" xfId="0" applyNumberFormat="1" applyFont="1" applyFill="1" applyBorder="1" applyAlignment="1">
      <alignment horizontal="center" vertical="center"/>
    </xf>
    <xf numFmtId="0" fontId="4" fillId="3" borderId="3" xfId="0" applyFont="1" applyFill="1" applyBorder="1" applyAlignment="1">
      <alignment horizontal="center"/>
    </xf>
    <xf numFmtId="0" fontId="4" fillId="2" borderId="4" xfId="0" applyFont="1" applyFill="1" applyBorder="1" applyAlignment="1">
      <alignment horizontal="center" wrapText="1"/>
    </xf>
    <xf numFmtId="0" fontId="4" fillId="3" borderId="4" xfId="0" applyFont="1" applyFill="1" applyBorder="1" applyAlignment="1">
      <alignment horizontal="center"/>
    </xf>
    <xf numFmtId="0" fontId="4" fillId="2" borderId="4" xfId="0" applyFont="1" applyFill="1" applyBorder="1" applyAlignment="1"/>
    <xf numFmtId="0" fontId="9" fillId="0" borderId="4" xfId="0" applyFont="1" applyBorder="1" applyAlignment="1">
      <alignment horizontal="left" vertical="center" wrapText="1"/>
    </xf>
    <xf numFmtId="0" fontId="4" fillId="2" borderId="4" xfId="0" applyFont="1" applyFill="1" applyBorder="1" applyAlignment="1">
      <alignment horizontal="left"/>
    </xf>
    <xf numFmtId="49" fontId="9" fillId="0" borderId="4" xfId="0" applyNumberFormat="1" applyFont="1" applyFill="1" applyBorder="1" applyAlignment="1">
      <alignment horizontal="center"/>
    </xf>
    <xf numFmtId="0" fontId="4" fillId="0" borderId="11" xfId="0" applyFont="1" applyFill="1" applyBorder="1" applyAlignment="1">
      <alignment vertical="center" wrapText="1"/>
    </xf>
    <xf numFmtId="49" fontId="4" fillId="2" borderId="0" xfId="0" applyNumberFormat="1" applyFont="1" applyFill="1" applyBorder="1" applyAlignment="1">
      <alignment horizontal="center"/>
    </xf>
    <xf numFmtId="0" fontId="4" fillId="0" borderId="4" xfId="0" applyFont="1" applyFill="1" applyBorder="1" applyAlignment="1">
      <alignment vertical="center" wrapText="1"/>
    </xf>
    <xf numFmtId="0" fontId="9" fillId="0" borderId="12" xfId="0" applyFont="1" applyFill="1" applyBorder="1" applyAlignment="1">
      <alignment vertical="center" wrapText="1"/>
    </xf>
    <xf numFmtId="0" fontId="9" fillId="0" borderId="11" xfId="0" applyFont="1" applyFill="1" applyBorder="1" applyAlignment="1">
      <alignment vertical="center" wrapText="1"/>
    </xf>
    <xf numFmtId="0" fontId="11" fillId="0" borderId="0" xfId="0" applyFont="1" applyAlignment="1">
      <alignment vertical="center" wrapText="1"/>
    </xf>
    <xf numFmtId="0" fontId="11" fillId="0" borderId="4" xfId="0" applyFont="1" applyBorder="1" applyAlignment="1">
      <alignment wrapText="1"/>
    </xf>
    <xf numFmtId="0" fontId="11" fillId="0" borderId="0" xfId="0" applyFont="1" applyAlignment="1">
      <alignment wrapText="1"/>
    </xf>
    <xf numFmtId="0" fontId="11" fillId="0" borderId="4" xfId="0" applyFont="1" applyBorder="1" applyAlignment="1">
      <alignment vertical="center" wrapText="1"/>
    </xf>
    <xf numFmtId="0" fontId="4" fillId="0" borderId="4" xfId="0" applyFont="1" applyBorder="1" applyAlignment="1">
      <alignment vertical="center" wrapText="1"/>
    </xf>
    <xf numFmtId="0" fontId="4" fillId="0" borderId="4" xfId="0" applyFont="1" applyFill="1" applyBorder="1" applyAlignment="1">
      <alignment vertical="center" wrapText="1" shrinkToFit="1"/>
    </xf>
    <xf numFmtId="0" fontId="4" fillId="0" borderId="0" xfId="0" applyFont="1" applyFill="1" applyBorder="1"/>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49" fontId="4" fillId="5" borderId="4" xfId="0" applyNumberFormat="1" applyFont="1" applyFill="1" applyBorder="1" applyAlignment="1">
      <alignment horizontal="center"/>
    </xf>
    <xf numFmtId="49" fontId="8" fillId="4" borderId="4" xfId="0" applyNumberFormat="1" applyFont="1" applyFill="1" applyBorder="1" applyAlignment="1">
      <alignment horizontal="center"/>
    </xf>
    <xf numFmtId="49" fontId="9" fillId="0" borderId="4" xfId="0" applyNumberFormat="1" applyFont="1" applyFill="1" applyBorder="1" applyAlignment="1">
      <alignment horizontal="center" wrapText="1"/>
    </xf>
    <xf numFmtId="49" fontId="4" fillId="0" borderId="3" xfId="0" applyNumberFormat="1" applyFont="1" applyFill="1" applyBorder="1" applyAlignment="1">
      <alignment horizontal="center" vertical="center" wrapText="1"/>
    </xf>
    <xf numFmtId="0" fontId="9" fillId="4" borderId="4" xfId="0" applyFont="1" applyFill="1" applyBorder="1" applyAlignment="1">
      <alignment horizontal="center"/>
    </xf>
    <xf numFmtId="1" fontId="9" fillId="0" borderId="6" xfId="0" applyNumberFormat="1" applyFont="1" applyFill="1" applyBorder="1" applyAlignment="1">
      <alignment horizontal="center"/>
    </xf>
    <xf numFmtId="0" fontId="4" fillId="0" borderId="4" xfId="0" applyFont="1" applyBorder="1" applyAlignment="1">
      <alignment horizontal="center"/>
    </xf>
    <xf numFmtId="0" fontId="4" fillId="4" borderId="3" xfId="0" applyFont="1" applyFill="1" applyBorder="1" applyAlignment="1">
      <alignment horizontal="center"/>
    </xf>
    <xf numFmtId="49" fontId="4" fillId="4" borderId="4" xfId="2" applyNumberFormat="1" applyFont="1" applyFill="1" applyBorder="1" applyAlignment="1">
      <alignment horizontal="center" vertical="center" wrapText="1"/>
    </xf>
    <xf numFmtId="1" fontId="9" fillId="4" borderId="4" xfId="0" applyNumberFormat="1" applyFont="1" applyFill="1" applyBorder="1" applyAlignment="1">
      <alignment horizontal="center"/>
    </xf>
    <xf numFmtId="0" fontId="7" fillId="4" borderId="4" xfId="0" applyFont="1" applyFill="1" applyBorder="1" applyAlignment="1">
      <alignment horizontal="center"/>
    </xf>
    <xf numFmtId="0" fontId="7" fillId="4" borderId="4" xfId="0" applyFont="1" applyFill="1" applyBorder="1"/>
    <xf numFmtId="0" fontId="3" fillId="4" borderId="4" xfId="0" applyFont="1" applyFill="1" applyBorder="1" applyAlignment="1">
      <alignment horizontal="center"/>
    </xf>
    <xf numFmtId="49" fontId="9" fillId="4" borderId="4" xfId="0" applyNumberFormat="1" applyFont="1" applyFill="1" applyBorder="1" applyAlignment="1">
      <alignment horizontal="center"/>
    </xf>
    <xf numFmtId="49" fontId="4" fillId="4" borderId="6" xfId="0" applyNumberFormat="1" applyFont="1" applyFill="1" applyBorder="1" applyAlignment="1">
      <alignment horizontal="center"/>
    </xf>
    <xf numFmtId="0" fontId="4" fillId="4" borderId="9" xfId="0" applyFont="1" applyFill="1" applyBorder="1" applyAlignment="1">
      <alignment horizontal="center"/>
    </xf>
    <xf numFmtId="0" fontId="9" fillId="4" borderId="4" xfId="0" applyFont="1" applyFill="1" applyBorder="1" applyAlignment="1">
      <alignment horizontal="center" vertical="center" wrapText="1"/>
    </xf>
    <xf numFmtId="0" fontId="4" fillId="2" borderId="0" xfId="0" applyFont="1" applyFill="1" applyBorder="1" applyAlignment="1">
      <alignment horizontal="center"/>
    </xf>
    <xf numFmtId="0" fontId="4" fillId="2" borderId="3" xfId="0" applyFont="1" applyFill="1" applyBorder="1" applyAlignment="1"/>
    <xf numFmtId="0" fontId="4" fillId="4" borderId="4" xfId="0" applyFont="1" applyFill="1" applyBorder="1"/>
    <xf numFmtId="49"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49" fontId="4" fillId="4" borderId="6" xfId="2" applyNumberFormat="1" applyFont="1" applyFill="1" applyBorder="1" applyAlignment="1">
      <alignment horizontal="center" vertical="center" wrapText="1"/>
    </xf>
    <xf numFmtId="0" fontId="9" fillId="0" borderId="5" xfId="0" applyFont="1" applyFill="1" applyBorder="1" applyAlignment="1">
      <alignment horizontal="center"/>
    </xf>
    <xf numFmtId="49" fontId="4" fillId="4" borderId="3" xfId="0" applyNumberFormat="1" applyFont="1" applyFill="1" applyBorder="1" applyAlignment="1">
      <alignment horizontal="center"/>
    </xf>
    <xf numFmtId="0" fontId="9" fillId="0" borderId="4" xfId="0" applyFont="1" applyBorder="1" applyAlignment="1">
      <alignment horizontal="left" wrapText="1"/>
    </xf>
    <xf numFmtId="0" fontId="4" fillId="2" borderId="0" xfId="0" applyFont="1" applyFill="1" applyBorder="1" applyAlignment="1">
      <alignment horizontal="right"/>
    </xf>
    <xf numFmtId="165" fontId="7" fillId="3" borderId="4" xfId="1" applyNumberFormat="1" applyFont="1" applyFill="1" applyBorder="1" applyAlignment="1">
      <alignment horizontal="right"/>
    </xf>
    <xf numFmtId="165" fontId="8" fillId="4" borderId="4" xfId="1" applyNumberFormat="1" applyFont="1" applyFill="1" applyBorder="1" applyAlignment="1">
      <alignment horizontal="right"/>
    </xf>
    <xf numFmtId="165" fontId="7" fillId="0" borderId="4" xfId="1" applyNumberFormat="1" applyFont="1" applyFill="1" applyBorder="1" applyAlignment="1">
      <alignment horizontal="right"/>
    </xf>
    <xf numFmtId="165" fontId="9" fillId="0" borderId="3" xfId="1" applyNumberFormat="1" applyFont="1" applyFill="1" applyBorder="1" applyAlignment="1">
      <alignment horizontal="right"/>
    </xf>
    <xf numFmtId="0" fontId="4" fillId="2" borderId="4" xfId="0" applyFont="1" applyFill="1" applyBorder="1" applyAlignment="1">
      <alignment horizontal="right"/>
    </xf>
    <xf numFmtId="165" fontId="7" fillId="4" borderId="4" xfId="1" applyNumberFormat="1" applyFont="1" applyFill="1" applyBorder="1" applyAlignment="1">
      <alignment horizontal="right"/>
    </xf>
    <xf numFmtId="164" fontId="9" fillId="0" borderId="4" xfId="1" applyFont="1" applyFill="1" applyBorder="1" applyAlignment="1">
      <alignment horizontal="right"/>
    </xf>
    <xf numFmtId="164" fontId="7" fillId="4" borderId="4" xfId="1" applyNumberFormat="1" applyFont="1" applyFill="1" applyBorder="1" applyAlignment="1">
      <alignment horizontal="right"/>
    </xf>
    <xf numFmtId="0" fontId="6" fillId="4" borderId="4" xfId="0" applyFont="1" applyFill="1" applyBorder="1" applyAlignment="1">
      <alignment horizontal="center"/>
    </xf>
    <xf numFmtId="0" fontId="4" fillId="0" borderId="0" xfId="0" applyFont="1" applyAlignment="1">
      <alignment horizontal="center"/>
    </xf>
    <xf numFmtId="1" fontId="9" fillId="4" borderId="4" xfId="1" applyNumberFormat="1" applyFont="1" applyFill="1" applyBorder="1" applyAlignment="1">
      <alignment horizontal="center"/>
    </xf>
    <xf numFmtId="0" fontId="6" fillId="2" borderId="13" xfId="0" applyFont="1" applyFill="1" applyBorder="1" applyAlignment="1">
      <alignment horizontal="center" wrapText="1"/>
    </xf>
    <xf numFmtId="0" fontId="4" fillId="0"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xf>
    <xf numFmtId="0" fontId="4" fillId="2" borderId="2" xfId="0" applyFont="1" applyFill="1" applyBorder="1" applyAlignment="1">
      <alignment horizontal="right"/>
    </xf>
    <xf numFmtId="0" fontId="4" fillId="2" borderId="18" xfId="0" applyFont="1" applyFill="1" applyBorder="1" applyAlignment="1">
      <alignment horizontal="center"/>
    </xf>
    <xf numFmtId="0" fontId="4" fillId="2" borderId="20" xfId="0" applyFont="1" applyFill="1" applyBorder="1" applyAlignment="1">
      <alignment horizontal="center"/>
    </xf>
    <xf numFmtId="0" fontId="6" fillId="2" borderId="21" xfId="0" applyFont="1" applyFill="1" applyBorder="1" applyAlignment="1">
      <alignment horizontal="center" wrapText="1"/>
    </xf>
    <xf numFmtId="0" fontId="4" fillId="2" borderId="13" xfId="0" applyFont="1" applyFill="1" applyBorder="1" applyAlignment="1">
      <alignment horizontal="center"/>
    </xf>
    <xf numFmtId="0" fontId="4" fillId="2" borderId="13" xfId="0" applyFont="1" applyFill="1" applyBorder="1" applyAlignment="1">
      <alignment horizontal="right"/>
    </xf>
    <xf numFmtId="0" fontId="4" fillId="2" borderId="22" xfId="0" applyFont="1" applyFill="1" applyBorder="1" applyAlignment="1">
      <alignment horizontal="center"/>
    </xf>
    <xf numFmtId="0" fontId="3" fillId="4" borderId="5" xfId="0" applyFont="1" applyFill="1" applyBorder="1" applyAlignment="1">
      <alignment horizontal="center"/>
    </xf>
    <xf numFmtId="0" fontId="4" fillId="4" borderId="7" xfId="0" applyFont="1" applyFill="1" applyBorder="1" applyAlignment="1">
      <alignment horizontal="center"/>
    </xf>
    <xf numFmtId="0" fontId="7" fillId="4" borderId="4" xfId="0" applyFont="1" applyFill="1" applyBorder="1" applyAlignment="1">
      <alignment wrapText="1"/>
    </xf>
    <xf numFmtId="1" fontId="9" fillId="4" borderId="3" xfId="0" applyNumberFormat="1" applyFont="1" applyFill="1" applyBorder="1" applyAlignment="1">
      <alignment horizontal="center"/>
    </xf>
    <xf numFmtId="0" fontId="7" fillId="4" borderId="3" xfId="0" applyFont="1" applyFill="1" applyBorder="1" applyAlignment="1">
      <alignment horizontal="center"/>
    </xf>
    <xf numFmtId="0" fontId="7" fillId="4" borderId="3" xfId="0" applyFont="1" applyFill="1" applyBorder="1"/>
    <xf numFmtId="0" fontId="3" fillId="4" borderId="3" xfId="0" applyFont="1" applyFill="1" applyBorder="1" applyAlignment="1">
      <alignment horizontal="center"/>
    </xf>
    <xf numFmtId="0" fontId="8" fillId="4" borderId="4" xfId="0" applyFont="1" applyFill="1" applyBorder="1" applyAlignment="1">
      <alignment wrapText="1"/>
    </xf>
    <xf numFmtId="0" fontId="4" fillId="4" borderId="8" xfId="0" applyFont="1" applyFill="1" applyBorder="1" applyAlignment="1">
      <alignment horizontal="center"/>
    </xf>
    <xf numFmtId="49" fontId="4" fillId="2" borderId="4" xfId="0" applyNumberFormat="1" applyFont="1" applyFill="1" applyBorder="1" applyAlignment="1">
      <alignment horizontal="center" wrapText="1"/>
    </xf>
    <xf numFmtId="49" fontId="4" fillId="0" borderId="4" xfId="0" applyNumberFormat="1" applyFont="1" applyFill="1" applyBorder="1" applyAlignment="1">
      <alignment horizontal="center" wrapText="1"/>
    </xf>
    <xf numFmtId="0" fontId="11" fillId="0" borderId="9" xfId="0" applyFont="1" applyFill="1" applyBorder="1" applyAlignment="1">
      <alignment horizontal="center"/>
    </xf>
    <xf numFmtId="0" fontId="8" fillId="4" borderId="4" xfId="1" applyNumberFormat="1" applyFont="1" applyFill="1" applyBorder="1" applyAlignment="1">
      <alignment horizontal="right"/>
    </xf>
    <xf numFmtId="3" fontId="4" fillId="2" borderId="4" xfId="0" applyNumberFormat="1" applyFont="1" applyFill="1" applyBorder="1" applyAlignment="1">
      <alignment horizontal="center"/>
    </xf>
    <xf numFmtId="0" fontId="15" fillId="0" borderId="0" xfId="0" applyFont="1" applyAlignment="1">
      <alignment horizontal="center"/>
    </xf>
    <xf numFmtId="0" fontId="14" fillId="0" borderId="4" xfId="0" applyFont="1" applyBorder="1" applyAlignment="1">
      <alignment wrapText="1"/>
    </xf>
    <xf numFmtId="0" fontId="4" fillId="2" borderId="0" xfId="0" applyFont="1" applyFill="1" applyBorder="1" applyAlignment="1">
      <alignment horizontal="center"/>
    </xf>
    <xf numFmtId="0" fontId="9" fillId="0" borderId="3" xfId="0" applyFont="1" applyFill="1" applyBorder="1" applyAlignment="1">
      <alignment horizontal="center"/>
    </xf>
    <xf numFmtId="0" fontId="9"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2" fillId="2" borderId="0" xfId="0" applyFont="1" applyFill="1" applyBorder="1" applyAlignment="1">
      <alignment horizontal="center"/>
    </xf>
    <xf numFmtId="0" fontId="3" fillId="2" borderId="0" xfId="0" applyFont="1" applyFill="1" applyBorder="1" applyAlignment="1">
      <alignment horizontal="center"/>
    </xf>
    <xf numFmtId="1" fontId="3" fillId="2" borderId="0" xfId="0" applyNumberFormat="1" applyFont="1" applyFill="1" applyBorder="1" applyAlignment="1">
      <alignment horizontal="center"/>
    </xf>
    <xf numFmtId="0" fontId="5" fillId="2" borderId="0" xfId="0" applyFont="1" applyFill="1" applyBorder="1" applyAlignment="1">
      <alignment horizontal="center"/>
    </xf>
    <xf numFmtId="0" fontId="4" fillId="2" borderId="0" xfId="0" applyFont="1" applyFill="1" applyBorder="1" applyAlignment="1">
      <alignment horizontal="center"/>
    </xf>
    <xf numFmtId="1" fontId="4" fillId="2" borderId="0" xfId="0" applyNumberFormat="1" applyFont="1" applyFill="1" applyBorder="1" applyAlignment="1">
      <alignment horizontal="center"/>
    </xf>
    <xf numFmtId="0" fontId="4" fillId="2" borderId="2" xfId="0" applyFont="1" applyFill="1" applyBorder="1" applyAlignment="1">
      <alignment horizontal="left"/>
    </xf>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2" borderId="19" xfId="0" applyFont="1" applyFill="1" applyBorder="1" applyAlignment="1">
      <alignment horizontal="center" wrapText="1"/>
    </xf>
    <xf numFmtId="0" fontId="6" fillId="2" borderId="0" xfId="0" applyFont="1" applyFill="1" applyBorder="1" applyAlignment="1">
      <alignment horizontal="center" wrapText="1"/>
    </xf>
    <xf numFmtId="0" fontId="6" fillId="2" borderId="21" xfId="0" applyFont="1" applyFill="1" applyBorder="1" applyAlignment="1">
      <alignment horizontal="center" wrapText="1"/>
    </xf>
    <xf numFmtId="0" fontId="6" fillId="2" borderId="13" xfId="0" applyFont="1" applyFill="1" applyBorder="1" applyAlignment="1">
      <alignment horizont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323850</xdr:colOff>
      <xdr:row>0</xdr:row>
      <xdr:rowOff>0</xdr:rowOff>
    </xdr:from>
    <xdr:to>
      <xdr:col>6</xdr:col>
      <xdr:colOff>1038225</xdr:colOff>
      <xdr:row>4</xdr:row>
      <xdr:rowOff>257175</xdr:rowOff>
    </xdr:to>
    <xdr:pic>
      <xdr:nvPicPr>
        <xdr:cNvPr id="2"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91625" y="0"/>
          <a:ext cx="1600200" cy="933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47"/>
  <sheetViews>
    <sheetView tabSelected="1" workbookViewId="0">
      <pane ySplit="8" topLeftCell="A9" activePane="bottomLeft" state="frozen"/>
      <selection pane="bottomLeft" sqref="A1:J1"/>
    </sheetView>
  </sheetViews>
  <sheetFormatPr baseColWidth="10" defaultColWidth="11.42578125" defaultRowHeight="14.25" x14ac:dyDescent="0.2"/>
  <cols>
    <col min="1" max="1" width="13.85546875" style="119" customWidth="1"/>
    <col min="2" max="2" width="21.5703125" style="96" customWidth="1"/>
    <col min="3" max="3" width="31.28515625" style="97" customWidth="1"/>
    <col min="4" max="4" width="19.5703125" style="96" customWidth="1"/>
    <col min="5" max="5" width="44.28515625" style="71" customWidth="1"/>
    <col min="6" max="6" width="13.28515625" style="96" customWidth="1"/>
    <col min="7" max="7" width="17.28515625" style="96" customWidth="1"/>
    <col min="8" max="8" width="17.28515625" style="149" customWidth="1"/>
    <col min="9" max="9" width="17.28515625" style="139" customWidth="1"/>
    <col min="10" max="10" width="17.28515625" style="96" customWidth="1"/>
    <col min="11" max="16384" width="11.42578125" style="1"/>
  </cols>
  <sheetData>
    <row r="1" spans="1:10" ht="15" x14ac:dyDescent="0.25">
      <c r="A1" s="196" t="s">
        <v>0</v>
      </c>
      <c r="B1" s="197"/>
      <c r="C1" s="198"/>
      <c r="D1" s="197"/>
      <c r="E1" s="197"/>
      <c r="F1" s="197"/>
      <c r="G1" s="197"/>
      <c r="H1" s="197"/>
      <c r="I1" s="197"/>
      <c r="J1" s="197"/>
    </row>
    <row r="2" spans="1:10" x14ac:dyDescent="0.2">
      <c r="A2" s="199" t="s">
        <v>1</v>
      </c>
      <c r="B2" s="200"/>
      <c r="C2" s="201"/>
      <c r="D2" s="200"/>
      <c r="E2" s="200"/>
      <c r="F2" s="200"/>
      <c r="G2" s="200"/>
      <c r="H2" s="200"/>
      <c r="I2" s="200"/>
      <c r="J2" s="200"/>
    </row>
    <row r="3" spans="1:10" ht="4.5" customHeight="1" thickBot="1" x14ac:dyDescent="0.25"/>
    <row r="4" spans="1:10" ht="19.5" customHeight="1" x14ac:dyDescent="0.2">
      <c r="A4" s="203" t="s">
        <v>2</v>
      </c>
      <c r="B4" s="204"/>
      <c r="C4" s="202" t="s">
        <v>3</v>
      </c>
      <c r="D4" s="202"/>
      <c r="E4" s="202"/>
      <c r="F4" s="168"/>
      <c r="G4" s="168"/>
      <c r="H4" s="169"/>
      <c r="I4" s="168"/>
      <c r="J4" s="170"/>
    </row>
    <row r="5" spans="1:10" ht="21.75" customHeight="1" x14ac:dyDescent="0.2">
      <c r="A5" s="205" t="s">
        <v>4</v>
      </c>
      <c r="B5" s="206"/>
      <c r="C5" s="206"/>
      <c r="D5" s="206"/>
      <c r="E5" s="206"/>
      <c r="F5" s="139"/>
      <c r="G5" s="139"/>
      <c r="J5" s="171"/>
    </row>
    <row r="6" spans="1:10" ht="3" customHeight="1" thickBot="1" x14ac:dyDescent="0.25">
      <c r="A6" s="207"/>
      <c r="B6" s="208"/>
      <c r="C6" s="208"/>
      <c r="D6" s="208"/>
      <c r="E6" s="208"/>
      <c r="F6" s="173"/>
      <c r="G6" s="173"/>
      <c r="H6" s="174"/>
      <c r="I6" s="173"/>
      <c r="J6" s="175"/>
    </row>
    <row r="7" spans="1:10" ht="3" customHeight="1" thickBot="1" x14ac:dyDescent="0.25">
      <c r="A7" s="172"/>
      <c r="B7" s="161"/>
      <c r="C7" s="161"/>
      <c r="D7" s="161"/>
      <c r="E7" s="161"/>
      <c r="F7" s="173"/>
      <c r="G7" s="173"/>
      <c r="H7" s="174"/>
      <c r="I7" s="173"/>
      <c r="J7" s="175"/>
    </row>
    <row r="8" spans="1:10" ht="43.5" thickBot="1" x14ac:dyDescent="0.25">
      <c r="A8" s="162" t="s">
        <v>5</v>
      </c>
      <c r="B8" s="163" t="s">
        <v>6</v>
      </c>
      <c r="C8" s="163" t="s">
        <v>7</v>
      </c>
      <c r="D8" s="163" t="s">
        <v>8</v>
      </c>
      <c r="E8" s="164" t="s">
        <v>9</v>
      </c>
      <c r="F8" s="165" t="s">
        <v>10</v>
      </c>
      <c r="G8" s="163" t="s">
        <v>11</v>
      </c>
      <c r="H8" s="166" t="s">
        <v>12</v>
      </c>
      <c r="I8" s="163" t="s">
        <v>13</v>
      </c>
      <c r="J8" s="167" t="s">
        <v>14</v>
      </c>
    </row>
    <row r="9" spans="1:10" ht="15" x14ac:dyDescent="0.25">
      <c r="A9" s="57">
        <v>1</v>
      </c>
      <c r="B9" s="101"/>
      <c r="C9" s="86"/>
      <c r="D9" s="2">
        <v>1</v>
      </c>
      <c r="E9" s="3" t="s">
        <v>15</v>
      </c>
      <c r="F9" s="2"/>
      <c r="G9" s="2"/>
      <c r="H9" s="150"/>
      <c r="I9" s="2"/>
      <c r="J9" s="2"/>
    </row>
    <row r="10" spans="1:10" x14ac:dyDescent="0.2">
      <c r="A10" s="14">
        <v>2</v>
      </c>
      <c r="B10" s="4"/>
      <c r="C10" s="87"/>
      <c r="D10" s="5" t="s">
        <v>16</v>
      </c>
      <c r="E10" s="6" t="s">
        <v>17</v>
      </c>
      <c r="F10" s="5"/>
      <c r="G10" s="5"/>
      <c r="H10" s="151">
        <f>H11+H13+H17</f>
        <v>21220000</v>
      </c>
      <c r="I10" s="5"/>
      <c r="J10" s="5"/>
    </row>
    <row r="11" spans="1:10" ht="15" x14ac:dyDescent="0.25">
      <c r="A11" s="14">
        <v>3</v>
      </c>
      <c r="B11" s="4"/>
      <c r="C11" s="131"/>
      <c r="D11" s="132" t="s">
        <v>18</v>
      </c>
      <c r="E11" s="133" t="s">
        <v>19</v>
      </c>
      <c r="F11" s="134"/>
      <c r="G11" s="134"/>
      <c r="H11" s="155">
        <v>1750000</v>
      </c>
      <c r="I11" s="4"/>
      <c r="J11" s="4"/>
    </row>
    <row r="12" spans="1:10" ht="42.75" x14ac:dyDescent="0.2">
      <c r="A12" s="57">
        <v>4</v>
      </c>
      <c r="B12" s="102" t="s">
        <v>1609</v>
      </c>
      <c r="C12" s="88" t="s">
        <v>1621</v>
      </c>
      <c r="D12" s="9" t="s">
        <v>18</v>
      </c>
      <c r="E12" s="65" t="s">
        <v>1611</v>
      </c>
      <c r="F12" s="7">
        <v>1</v>
      </c>
      <c r="G12" s="7" t="s">
        <v>30</v>
      </c>
      <c r="H12" s="59">
        <v>1750000</v>
      </c>
      <c r="I12" s="7" t="s">
        <v>1610</v>
      </c>
      <c r="J12" s="7" t="s">
        <v>1643</v>
      </c>
    </row>
    <row r="13" spans="1:10" ht="15" x14ac:dyDescent="0.25">
      <c r="A13" s="57">
        <v>5</v>
      </c>
      <c r="B13" s="126"/>
      <c r="C13" s="160"/>
      <c r="D13" s="132" t="s">
        <v>20</v>
      </c>
      <c r="E13" s="133" t="s">
        <v>21</v>
      </c>
      <c r="F13" s="134"/>
      <c r="G13" s="134"/>
      <c r="H13" s="155">
        <f>H14+H15+H16</f>
        <v>13970000</v>
      </c>
      <c r="I13" s="4"/>
      <c r="J13" s="4"/>
    </row>
    <row r="14" spans="1:10" ht="28.5" x14ac:dyDescent="0.2">
      <c r="A14" s="14">
        <v>6</v>
      </c>
      <c r="B14" s="19" t="s">
        <v>1106</v>
      </c>
      <c r="C14" s="31" t="s">
        <v>1620</v>
      </c>
      <c r="D14" s="31" t="s">
        <v>20</v>
      </c>
      <c r="E14" s="65" t="s">
        <v>568</v>
      </c>
      <c r="F14" s="68" t="s">
        <v>765</v>
      </c>
      <c r="G14" s="7" t="s">
        <v>30</v>
      </c>
      <c r="H14" s="59">
        <v>13925000</v>
      </c>
      <c r="I14" s="7" t="s">
        <v>38</v>
      </c>
      <c r="J14" s="7" t="s">
        <v>784</v>
      </c>
    </row>
    <row r="15" spans="1:10" ht="28.5" x14ac:dyDescent="0.2">
      <c r="A15" s="14">
        <v>7</v>
      </c>
      <c r="B15" s="19" t="s">
        <v>1107</v>
      </c>
      <c r="C15" s="19" t="s">
        <v>1108</v>
      </c>
      <c r="D15" s="31" t="s">
        <v>20</v>
      </c>
      <c r="E15" s="10" t="s">
        <v>1110</v>
      </c>
      <c r="F15" s="7">
        <v>2</v>
      </c>
      <c r="G15" s="7" t="s">
        <v>30</v>
      </c>
      <c r="H15" s="59">
        <v>20000</v>
      </c>
      <c r="I15" s="7" t="s">
        <v>38</v>
      </c>
      <c r="J15" s="7" t="s">
        <v>784</v>
      </c>
    </row>
    <row r="16" spans="1:10" ht="28.5" x14ac:dyDescent="0.2">
      <c r="A16" s="57">
        <v>8</v>
      </c>
      <c r="B16" s="19" t="s">
        <v>1107</v>
      </c>
      <c r="C16" s="19" t="s">
        <v>1109</v>
      </c>
      <c r="D16" s="31" t="s">
        <v>20</v>
      </c>
      <c r="E16" s="10" t="s">
        <v>1111</v>
      </c>
      <c r="F16" s="7">
        <v>2</v>
      </c>
      <c r="G16" s="7" t="s">
        <v>30</v>
      </c>
      <c r="H16" s="59">
        <v>25000</v>
      </c>
      <c r="I16" s="7" t="s">
        <v>38</v>
      </c>
      <c r="J16" s="7" t="s">
        <v>784</v>
      </c>
    </row>
    <row r="17" spans="1:11" ht="15" x14ac:dyDescent="0.25">
      <c r="A17" s="57">
        <v>9</v>
      </c>
      <c r="B17" s="4"/>
      <c r="C17" s="131"/>
      <c r="D17" s="132" t="s">
        <v>22</v>
      </c>
      <c r="E17" s="133" t="s">
        <v>23</v>
      </c>
      <c r="F17" s="134"/>
      <c r="G17" s="134"/>
      <c r="H17" s="155">
        <v>5500000</v>
      </c>
      <c r="I17" s="4"/>
      <c r="J17" s="4"/>
    </row>
    <row r="18" spans="1:11" ht="42.75" x14ac:dyDescent="0.2">
      <c r="A18" s="14">
        <v>10</v>
      </c>
      <c r="B18" s="102" t="s">
        <v>1609</v>
      </c>
      <c r="C18" s="159" t="s">
        <v>1642</v>
      </c>
      <c r="D18" s="9" t="s">
        <v>22</v>
      </c>
      <c r="E18" s="65" t="s">
        <v>1608</v>
      </c>
      <c r="F18" s="7">
        <v>1</v>
      </c>
      <c r="G18" s="7" t="s">
        <v>30</v>
      </c>
      <c r="H18" s="59">
        <v>5500000</v>
      </c>
      <c r="I18" s="7" t="s">
        <v>38</v>
      </c>
      <c r="J18" s="7" t="s">
        <v>1643</v>
      </c>
    </row>
    <row r="19" spans="1:11" x14ac:dyDescent="0.2">
      <c r="A19" s="14">
        <v>11</v>
      </c>
      <c r="B19" s="4"/>
      <c r="C19" s="87"/>
      <c r="D19" s="5" t="s">
        <v>24</v>
      </c>
      <c r="E19" s="6" t="s">
        <v>25</v>
      </c>
      <c r="F19" s="5"/>
      <c r="G19" s="5"/>
      <c r="H19" s="151">
        <v>268439272</v>
      </c>
      <c r="I19" s="5"/>
      <c r="J19" s="16"/>
    </row>
    <row r="20" spans="1:11" ht="15" x14ac:dyDescent="0.25">
      <c r="A20" s="57">
        <v>12</v>
      </c>
      <c r="B20" s="4"/>
      <c r="C20" s="131"/>
      <c r="D20" s="132" t="s">
        <v>26</v>
      </c>
      <c r="E20" s="133" t="s">
        <v>27</v>
      </c>
      <c r="F20" s="134"/>
      <c r="G20" s="134"/>
      <c r="H20" s="155">
        <f>H21+H22</f>
        <v>750000</v>
      </c>
      <c r="I20" s="4"/>
      <c r="J20" s="4"/>
    </row>
    <row r="21" spans="1:11" ht="42.75" x14ac:dyDescent="0.2">
      <c r="A21" s="57">
        <v>13</v>
      </c>
      <c r="B21" s="19" t="s">
        <v>28</v>
      </c>
      <c r="C21" s="19" t="s">
        <v>29</v>
      </c>
      <c r="D21" s="7" t="s">
        <v>26</v>
      </c>
      <c r="E21" s="72" t="s">
        <v>1534</v>
      </c>
      <c r="F21" s="7">
        <v>1</v>
      </c>
      <c r="G21" s="7" t="s">
        <v>30</v>
      </c>
      <c r="H21" s="59">
        <v>200000</v>
      </c>
      <c r="I21" s="7" t="s">
        <v>38</v>
      </c>
      <c r="J21" s="9" t="s">
        <v>1644</v>
      </c>
      <c r="K21" s="20"/>
    </row>
    <row r="22" spans="1:11" ht="42.75" x14ac:dyDescent="0.2">
      <c r="A22" s="14">
        <v>14</v>
      </c>
      <c r="B22" s="19" t="s">
        <v>31</v>
      </c>
      <c r="C22" s="21" t="s">
        <v>29</v>
      </c>
      <c r="D22" s="22" t="s">
        <v>26</v>
      </c>
      <c r="E22" s="73" t="s">
        <v>1534</v>
      </c>
      <c r="F22" s="22">
        <v>1</v>
      </c>
      <c r="G22" s="7" t="s">
        <v>30</v>
      </c>
      <c r="H22" s="59">
        <v>550000</v>
      </c>
      <c r="I22" s="7" t="s">
        <v>38</v>
      </c>
      <c r="J22" s="9" t="s">
        <v>1644</v>
      </c>
      <c r="K22" s="23"/>
    </row>
    <row r="23" spans="1:11" ht="15" x14ac:dyDescent="0.25">
      <c r="A23" s="14">
        <v>15</v>
      </c>
      <c r="B23" s="4"/>
      <c r="C23" s="131"/>
      <c r="D23" s="132" t="s">
        <v>32</v>
      </c>
      <c r="E23" s="133" t="s">
        <v>33</v>
      </c>
      <c r="F23" s="134"/>
      <c r="G23" s="4"/>
      <c r="H23" s="155">
        <v>7000000</v>
      </c>
      <c r="I23" s="4"/>
      <c r="J23" s="4"/>
    </row>
    <row r="24" spans="1:11" ht="36.75" customHeight="1" x14ac:dyDescent="0.2">
      <c r="A24" s="57">
        <v>16</v>
      </c>
      <c r="B24" s="19" t="s">
        <v>573</v>
      </c>
      <c r="C24" s="42">
        <v>8114150392045400</v>
      </c>
      <c r="D24" s="43" t="s">
        <v>32</v>
      </c>
      <c r="E24" s="33" t="s">
        <v>572</v>
      </c>
      <c r="F24" s="44">
        <v>2</v>
      </c>
      <c r="G24" s="22" t="s">
        <v>30</v>
      </c>
      <c r="H24" s="59">
        <v>1000000</v>
      </c>
      <c r="I24" s="7" t="s">
        <v>38</v>
      </c>
      <c r="J24" s="7" t="s">
        <v>799</v>
      </c>
    </row>
    <row r="25" spans="1:11" ht="15" x14ac:dyDescent="0.25">
      <c r="A25" s="57">
        <v>17</v>
      </c>
      <c r="B25" s="4"/>
      <c r="C25" s="131"/>
      <c r="D25" s="132" t="s">
        <v>34</v>
      </c>
      <c r="E25" s="133" t="s">
        <v>35</v>
      </c>
      <c r="F25" s="134"/>
      <c r="G25" s="134"/>
      <c r="H25" s="155">
        <v>7000000</v>
      </c>
      <c r="I25" s="4"/>
      <c r="J25" s="4"/>
    </row>
    <row r="26" spans="1:11" ht="35.25" customHeight="1" x14ac:dyDescent="0.2">
      <c r="A26" s="14">
        <v>18</v>
      </c>
      <c r="B26" s="102" t="s">
        <v>1609</v>
      </c>
      <c r="C26" s="88" t="s">
        <v>1626</v>
      </c>
      <c r="D26" s="9" t="s">
        <v>34</v>
      </c>
      <c r="E26" s="65" t="s">
        <v>1612</v>
      </c>
      <c r="F26" s="7">
        <v>1</v>
      </c>
      <c r="G26" s="7" t="s">
        <v>30</v>
      </c>
      <c r="H26" s="59">
        <v>2200000</v>
      </c>
      <c r="I26" s="7" t="s">
        <v>38</v>
      </c>
      <c r="J26" s="7" t="s">
        <v>784</v>
      </c>
    </row>
    <row r="27" spans="1:11" ht="15" x14ac:dyDescent="0.25">
      <c r="A27" s="14">
        <v>19</v>
      </c>
      <c r="B27" s="130"/>
      <c r="C27" s="131"/>
      <c r="D27" s="132" t="s">
        <v>36</v>
      </c>
      <c r="E27" s="133" t="s">
        <v>37</v>
      </c>
      <c r="F27" s="134"/>
      <c r="G27" s="134"/>
      <c r="H27" s="155">
        <f>H28+H29+H30+H31+H32+H33+H34+H35+H36+H37+H38</f>
        <v>229312912.78</v>
      </c>
      <c r="I27" s="4"/>
      <c r="J27" s="4"/>
    </row>
    <row r="28" spans="1:11" ht="28.5" x14ac:dyDescent="0.2">
      <c r="A28" s="57">
        <v>20</v>
      </c>
      <c r="B28" s="19" t="s">
        <v>788</v>
      </c>
      <c r="C28" s="127" t="s">
        <v>1625</v>
      </c>
      <c r="D28" s="9" t="s">
        <v>36</v>
      </c>
      <c r="E28" s="10" t="s">
        <v>1618</v>
      </c>
      <c r="F28" s="7">
        <v>1</v>
      </c>
      <c r="G28" s="7" t="s">
        <v>30</v>
      </c>
      <c r="H28" s="59">
        <v>5000000</v>
      </c>
      <c r="I28" s="7" t="s">
        <v>38</v>
      </c>
      <c r="J28" s="7" t="s">
        <v>799</v>
      </c>
    </row>
    <row r="29" spans="1:11" ht="42.75" x14ac:dyDescent="0.2">
      <c r="A29" s="57">
        <v>21</v>
      </c>
      <c r="B29" s="19" t="s">
        <v>1609</v>
      </c>
      <c r="C29" s="127" t="s">
        <v>1619</v>
      </c>
      <c r="D29" s="9" t="s">
        <v>36</v>
      </c>
      <c r="E29" s="10" t="s">
        <v>1616</v>
      </c>
      <c r="F29" s="7">
        <v>1</v>
      </c>
      <c r="G29" s="7" t="s">
        <v>30</v>
      </c>
      <c r="H29" s="59">
        <v>200000</v>
      </c>
      <c r="I29" s="7" t="s">
        <v>38</v>
      </c>
      <c r="J29" s="7" t="s">
        <v>799</v>
      </c>
    </row>
    <row r="30" spans="1:11" ht="42.75" x14ac:dyDescent="0.2">
      <c r="A30" s="14">
        <v>22</v>
      </c>
      <c r="B30" s="19" t="s">
        <v>28</v>
      </c>
      <c r="C30" s="39" t="s">
        <v>1628</v>
      </c>
      <c r="D30" s="7" t="s">
        <v>36</v>
      </c>
      <c r="E30" s="72" t="s">
        <v>39</v>
      </c>
      <c r="F30" s="7">
        <v>1</v>
      </c>
      <c r="G30" s="7" t="s">
        <v>30</v>
      </c>
      <c r="H30" s="59">
        <v>6678990.2000000002</v>
      </c>
      <c r="I30" s="7" t="s">
        <v>38</v>
      </c>
      <c r="J30" s="7" t="s">
        <v>1617</v>
      </c>
    </row>
    <row r="31" spans="1:11" ht="42.75" x14ac:dyDescent="0.2">
      <c r="A31" s="14">
        <v>23</v>
      </c>
      <c r="B31" s="19" t="s">
        <v>28</v>
      </c>
      <c r="C31" s="39" t="s">
        <v>40</v>
      </c>
      <c r="D31" s="7" t="s">
        <v>36</v>
      </c>
      <c r="E31" s="72" t="s">
        <v>41</v>
      </c>
      <c r="F31" s="7">
        <v>1</v>
      </c>
      <c r="G31" s="7" t="s">
        <v>30</v>
      </c>
      <c r="H31" s="59">
        <v>200000</v>
      </c>
      <c r="I31" s="7" t="s">
        <v>38</v>
      </c>
      <c r="J31" s="7" t="s">
        <v>1617</v>
      </c>
    </row>
    <row r="32" spans="1:11" ht="42.75" x14ac:dyDescent="0.2">
      <c r="A32" s="57">
        <v>24</v>
      </c>
      <c r="B32" s="102" t="s">
        <v>28</v>
      </c>
      <c r="C32" s="39" t="s">
        <v>42</v>
      </c>
      <c r="D32" s="7" t="s">
        <v>36</v>
      </c>
      <c r="E32" s="72" t="s">
        <v>43</v>
      </c>
      <c r="F32" s="7">
        <v>1</v>
      </c>
      <c r="G32" s="7" t="s">
        <v>30</v>
      </c>
      <c r="H32" s="59">
        <v>26000000</v>
      </c>
      <c r="I32" s="7" t="s">
        <v>38</v>
      </c>
      <c r="J32" s="7" t="s">
        <v>1617</v>
      </c>
    </row>
    <row r="33" spans="1:11" ht="42.75" x14ac:dyDescent="0.2">
      <c r="A33" s="57">
        <v>25</v>
      </c>
      <c r="B33" s="19" t="s">
        <v>31</v>
      </c>
      <c r="C33" s="21" t="s">
        <v>44</v>
      </c>
      <c r="D33" s="22" t="s">
        <v>36</v>
      </c>
      <c r="E33" s="73" t="s">
        <v>43</v>
      </c>
      <c r="F33" s="22">
        <v>1</v>
      </c>
      <c r="G33" s="7" t="s">
        <v>30</v>
      </c>
      <c r="H33" s="59">
        <v>90000000</v>
      </c>
      <c r="I33" s="7" t="s">
        <v>38</v>
      </c>
      <c r="J33" s="7" t="s">
        <v>1617</v>
      </c>
    </row>
    <row r="34" spans="1:11" ht="28.5" x14ac:dyDescent="0.2">
      <c r="A34" s="14">
        <v>26</v>
      </c>
      <c r="B34" s="19" t="s">
        <v>788</v>
      </c>
      <c r="C34" s="100" t="s">
        <v>1628</v>
      </c>
      <c r="D34" s="22" t="s">
        <v>36</v>
      </c>
      <c r="E34" s="73" t="s">
        <v>1614</v>
      </c>
      <c r="F34" s="22">
        <v>1</v>
      </c>
      <c r="G34" s="7" t="s">
        <v>30</v>
      </c>
      <c r="H34" s="59">
        <v>14907496</v>
      </c>
      <c r="I34" s="7" t="s">
        <v>38</v>
      </c>
      <c r="J34" s="7" t="s">
        <v>1617</v>
      </c>
    </row>
    <row r="35" spans="1:11" ht="28.5" x14ac:dyDescent="0.2">
      <c r="A35" s="14">
        <v>27</v>
      </c>
      <c r="B35" s="19" t="s">
        <v>1613</v>
      </c>
      <c r="C35" s="100" t="s">
        <v>1628</v>
      </c>
      <c r="D35" s="22" t="s">
        <v>36</v>
      </c>
      <c r="E35" s="73" t="s">
        <v>1614</v>
      </c>
      <c r="F35" s="22">
        <v>1</v>
      </c>
      <c r="G35" s="7" t="s">
        <v>30</v>
      </c>
      <c r="H35" s="59">
        <v>14107456</v>
      </c>
      <c r="I35" s="7" t="s">
        <v>38</v>
      </c>
      <c r="J35" s="7" t="s">
        <v>1617</v>
      </c>
    </row>
    <row r="36" spans="1:11" ht="28.5" x14ac:dyDescent="0.2">
      <c r="A36" s="57">
        <v>28</v>
      </c>
      <c r="B36" s="19" t="s">
        <v>1613</v>
      </c>
      <c r="C36" s="100" t="s">
        <v>1629</v>
      </c>
      <c r="D36" s="22" t="s">
        <v>36</v>
      </c>
      <c r="E36" s="73" t="s">
        <v>43</v>
      </c>
      <c r="F36" s="22">
        <v>1</v>
      </c>
      <c r="G36" s="7" t="s">
        <v>30</v>
      </c>
      <c r="H36" s="59">
        <v>17543930.710000001</v>
      </c>
      <c r="I36" s="7" t="s">
        <v>38</v>
      </c>
      <c r="J36" s="7" t="s">
        <v>1617</v>
      </c>
    </row>
    <row r="37" spans="1:11" ht="42.75" x14ac:dyDescent="0.2">
      <c r="A37" s="57">
        <v>29</v>
      </c>
      <c r="B37" s="19" t="s">
        <v>1615</v>
      </c>
      <c r="C37" s="100" t="s">
        <v>1629</v>
      </c>
      <c r="D37" s="22" t="s">
        <v>36</v>
      </c>
      <c r="E37" s="73" t="s">
        <v>43</v>
      </c>
      <c r="F37" s="22">
        <v>1</v>
      </c>
      <c r="G37" s="7" t="s">
        <v>30</v>
      </c>
      <c r="H37" s="59">
        <v>28175039.870000001</v>
      </c>
      <c r="I37" s="7" t="s">
        <v>38</v>
      </c>
      <c r="J37" s="7" t="s">
        <v>1617</v>
      </c>
    </row>
    <row r="38" spans="1:11" ht="42.75" x14ac:dyDescent="0.2">
      <c r="A38" s="57">
        <v>30</v>
      </c>
      <c r="B38" s="19" t="s">
        <v>61</v>
      </c>
      <c r="C38" s="89" t="s">
        <v>1629</v>
      </c>
      <c r="D38" s="22" t="s">
        <v>36</v>
      </c>
      <c r="E38" s="73" t="s">
        <v>43</v>
      </c>
      <c r="F38" s="22">
        <v>1</v>
      </c>
      <c r="G38" s="7" t="s">
        <v>30</v>
      </c>
      <c r="H38" s="59">
        <v>26500000</v>
      </c>
      <c r="I38" s="7" t="s">
        <v>38</v>
      </c>
      <c r="J38" s="7" t="s">
        <v>1617</v>
      </c>
    </row>
    <row r="39" spans="1:11" ht="15" x14ac:dyDescent="0.25">
      <c r="A39" s="57">
        <v>31</v>
      </c>
      <c r="B39" s="4"/>
      <c r="C39" s="131"/>
      <c r="D39" s="132" t="s">
        <v>45</v>
      </c>
      <c r="E39" s="133" t="s">
        <v>46</v>
      </c>
      <c r="F39" s="134"/>
      <c r="G39" s="134"/>
      <c r="H39" s="155">
        <v>13800000</v>
      </c>
      <c r="I39" s="176"/>
      <c r="J39" s="4"/>
    </row>
    <row r="40" spans="1:11" ht="28.5" x14ac:dyDescent="0.2">
      <c r="A40" s="57">
        <v>32</v>
      </c>
      <c r="B40" s="102" t="s">
        <v>783</v>
      </c>
      <c r="C40" s="89" t="s">
        <v>1650</v>
      </c>
      <c r="D40" s="9" t="s">
        <v>45</v>
      </c>
      <c r="E40" s="65" t="s">
        <v>790</v>
      </c>
      <c r="F40" s="7">
        <v>1</v>
      </c>
      <c r="G40" s="7" t="s">
        <v>30</v>
      </c>
      <c r="H40" s="59">
        <v>7300000</v>
      </c>
      <c r="I40" s="36" t="s">
        <v>38</v>
      </c>
      <c r="J40" s="7" t="s">
        <v>1617</v>
      </c>
    </row>
    <row r="41" spans="1:11" x14ac:dyDescent="0.2">
      <c r="A41" s="57">
        <v>33</v>
      </c>
      <c r="B41" s="5"/>
      <c r="C41" s="5"/>
      <c r="D41" s="87" t="s">
        <v>34</v>
      </c>
      <c r="E41" s="5" t="s">
        <v>35</v>
      </c>
      <c r="F41" s="6"/>
      <c r="G41" s="5"/>
      <c r="H41" s="5"/>
      <c r="I41" s="151"/>
      <c r="J41" s="5"/>
      <c r="K41" s="26"/>
    </row>
    <row r="42" spans="1:11" ht="28.5" x14ac:dyDescent="0.2">
      <c r="A42" s="57">
        <v>34</v>
      </c>
      <c r="B42" s="102" t="s">
        <v>783</v>
      </c>
      <c r="C42" s="89" t="s">
        <v>1661</v>
      </c>
      <c r="D42" s="9" t="s">
        <v>34</v>
      </c>
      <c r="E42" s="10" t="s">
        <v>1662</v>
      </c>
      <c r="F42" s="7">
        <v>1</v>
      </c>
      <c r="G42" s="7" t="s">
        <v>30</v>
      </c>
      <c r="H42" s="59">
        <v>50000</v>
      </c>
      <c r="I42" s="192" t="s">
        <v>38</v>
      </c>
      <c r="J42" s="7" t="s">
        <v>1617</v>
      </c>
      <c r="K42" s="26"/>
    </row>
    <row r="43" spans="1:11" x14ac:dyDescent="0.2">
      <c r="A43" s="57">
        <v>35</v>
      </c>
      <c r="B43" s="5"/>
      <c r="C43" s="87"/>
      <c r="D43" s="5" t="s">
        <v>47</v>
      </c>
      <c r="E43" s="6" t="s">
        <v>48</v>
      </c>
      <c r="F43" s="5"/>
      <c r="G43" s="5"/>
      <c r="H43" s="151"/>
      <c r="I43" s="5"/>
      <c r="J43" s="5"/>
    </row>
    <row r="44" spans="1:11" ht="15" x14ac:dyDescent="0.25">
      <c r="A44" s="57">
        <v>36</v>
      </c>
      <c r="B44" s="7"/>
      <c r="C44" s="88"/>
      <c r="D44" s="17" t="s">
        <v>49</v>
      </c>
      <c r="E44" s="12" t="s">
        <v>50</v>
      </c>
      <c r="F44" s="7"/>
      <c r="G44" s="7"/>
      <c r="H44" s="152">
        <v>12300000</v>
      </c>
      <c r="I44" s="7"/>
      <c r="J44" s="7"/>
    </row>
    <row r="45" spans="1:11" ht="28.5" x14ac:dyDescent="0.2">
      <c r="A45" s="57">
        <v>37</v>
      </c>
      <c r="B45" s="19" t="s">
        <v>570</v>
      </c>
      <c r="C45" s="9">
        <v>90101603</v>
      </c>
      <c r="D45" s="9" t="s">
        <v>49</v>
      </c>
      <c r="E45" s="33" t="s">
        <v>569</v>
      </c>
      <c r="F45" s="63" t="s">
        <v>571</v>
      </c>
      <c r="G45" s="7" t="s">
        <v>30</v>
      </c>
      <c r="H45" s="59">
        <v>12300000</v>
      </c>
      <c r="I45" s="7" t="s">
        <v>38</v>
      </c>
      <c r="J45" s="7" t="s">
        <v>1617</v>
      </c>
    </row>
    <row r="46" spans="1:11" x14ac:dyDescent="0.2">
      <c r="A46" s="57">
        <v>38</v>
      </c>
      <c r="B46" s="4"/>
      <c r="C46" s="87"/>
      <c r="D46" s="5" t="s">
        <v>51</v>
      </c>
      <c r="E46" s="6" t="s">
        <v>52</v>
      </c>
      <c r="F46" s="5"/>
      <c r="G46" s="5"/>
      <c r="H46" s="151">
        <v>76290000</v>
      </c>
      <c r="I46" s="5"/>
      <c r="J46" s="5"/>
      <c r="K46" s="26"/>
    </row>
    <row r="47" spans="1:11" ht="15" x14ac:dyDescent="0.25">
      <c r="A47" s="57">
        <v>39</v>
      </c>
      <c r="B47" s="7"/>
      <c r="C47" s="88"/>
      <c r="D47" s="17" t="s">
        <v>53</v>
      </c>
      <c r="E47" s="12" t="s">
        <v>54</v>
      </c>
      <c r="F47" s="13"/>
      <c r="G47" s="18"/>
      <c r="H47" s="152">
        <f>H48+H49</f>
        <v>17390000</v>
      </c>
      <c r="I47" s="7"/>
      <c r="J47" s="7"/>
    </row>
    <row r="48" spans="1:11" ht="42.75" x14ac:dyDescent="0.2">
      <c r="A48" s="57">
        <v>40</v>
      </c>
      <c r="B48" s="19" t="s">
        <v>31</v>
      </c>
      <c r="C48" s="47" t="s">
        <v>1328</v>
      </c>
      <c r="D48" s="22" t="s">
        <v>53</v>
      </c>
      <c r="E48" s="73" t="s">
        <v>55</v>
      </c>
      <c r="F48" s="22">
        <v>2</v>
      </c>
      <c r="G48" s="27" t="s">
        <v>30</v>
      </c>
      <c r="H48" s="59">
        <v>400000</v>
      </c>
      <c r="I48" s="7" t="s">
        <v>38</v>
      </c>
      <c r="J48" s="7" t="s">
        <v>799</v>
      </c>
    </row>
    <row r="49" spans="1:10" ht="28.5" x14ac:dyDescent="0.2">
      <c r="A49" s="57">
        <v>41</v>
      </c>
      <c r="B49" s="19" t="s">
        <v>1107</v>
      </c>
      <c r="C49" s="7" t="s">
        <v>1112</v>
      </c>
      <c r="D49" s="9" t="s">
        <v>53</v>
      </c>
      <c r="E49" s="99" t="s">
        <v>1113</v>
      </c>
      <c r="F49" s="7">
        <v>6</v>
      </c>
      <c r="G49" s="7" t="s">
        <v>30</v>
      </c>
      <c r="H49" s="59">
        <v>16990000</v>
      </c>
      <c r="I49" s="7" t="s">
        <v>38</v>
      </c>
      <c r="J49" s="7" t="s">
        <v>1622</v>
      </c>
    </row>
    <row r="50" spans="1:10" x14ac:dyDescent="0.2">
      <c r="A50" s="57">
        <v>42</v>
      </c>
      <c r="B50" s="7"/>
      <c r="C50" s="88"/>
      <c r="D50" s="9"/>
      <c r="E50" s="10"/>
      <c r="F50" s="7"/>
      <c r="G50" s="7"/>
      <c r="H50" s="59"/>
      <c r="I50" s="7"/>
      <c r="J50" s="7"/>
    </row>
    <row r="51" spans="1:10" ht="15" x14ac:dyDescent="0.25">
      <c r="A51" s="57">
        <v>43</v>
      </c>
      <c r="B51" s="177"/>
      <c r="C51" s="131"/>
      <c r="D51" s="132" t="s">
        <v>57</v>
      </c>
      <c r="E51" s="133" t="s">
        <v>58</v>
      </c>
      <c r="F51" s="134"/>
      <c r="G51" s="134"/>
      <c r="H51" s="155">
        <v>2500000</v>
      </c>
      <c r="I51" s="4"/>
      <c r="J51" s="177"/>
    </row>
    <row r="52" spans="1:10" x14ac:dyDescent="0.2">
      <c r="A52" s="57">
        <v>44</v>
      </c>
      <c r="B52" s="7"/>
      <c r="C52" s="90"/>
      <c r="D52" s="28"/>
      <c r="E52" s="29"/>
      <c r="F52" s="30"/>
      <c r="G52" s="30"/>
      <c r="I52" s="7"/>
      <c r="J52" s="7"/>
    </row>
    <row r="53" spans="1:10" ht="30" x14ac:dyDescent="0.25">
      <c r="A53" s="57">
        <v>45</v>
      </c>
      <c r="B53" s="138"/>
      <c r="C53" s="131"/>
      <c r="D53" s="132" t="s">
        <v>59</v>
      </c>
      <c r="E53" s="178" t="s">
        <v>60</v>
      </c>
      <c r="F53" s="4"/>
      <c r="G53" s="4"/>
      <c r="H53" s="155" t="e">
        <f>H54+H55+#REF!+H56+#REF!+H57+H58</f>
        <v>#REF!</v>
      </c>
      <c r="I53" s="4"/>
      <c r="J53" s="4"/>
    </row>
    <row r="54" spans="1:10" ht="42.75" x14ac:dyDescent="0.2">
      <c r="A54" s="57">
        <v>46</v>
      </c>
      <c r="B54" s="19" t="s">
        <v>61</v>
      </c>
      <c r="C54" s="91">
        <v>7011179992011220</v>
      </c>
      <c r="D54" s="32" t="s">
        <v>59</v>
      </c>
      <c r="E54" s="33" t="s">
        <v>62</v>
      </c>
      <c r="F54" s="7">
        <v>2</v>
      </c>
      <c r="G54" s="7" t="s">
        <v>30</v>
      </c>
      <c r="H54" s="59">
        <v>180000</v>
      </c>
      <c r="I54" s="7" t="s">
        <v>38</v>
      </c>
      <c r="J54" s="7" t="s">
        <v>784</v>
      </c>
    </row>
    <row r="55" spans="1:10" ht="42.75" x14ac:dyDescent="0.2">
      <c r="A55" s="57">
        <v>47</v>
      </c>
      <c r="B55" s="19" t="s">
        <v>28</v>
      </c>
      <c r="C55" s="39" t="s">
        <v>63</v>
      </c>
      <c r="D55" s="22" t="s">
        <v>59</v>
      </c>
      <c r="E55" s="72" t="s">
        <v>64</v>
      </c>
      <c r="F55" s="7">
        <v>2</v>
      </c>
      <c r="G55" s="7" t="s">
        <v>30</v>
      </c>
      <c r="H55" s="59">
        <v>150000</v>
      </c>
      <c r="I55" s="7" t="s">
        <v>38</v>
      </c>
      <c r="J55" s="7" t="s">
        <v>784</v>
      </c>
    </row>
    <row r="56" spans="1:10" ht="42.75" x14ac:dyDescent="0.2">
      <c r="A56" s="57">
        <v>48</v>
      </c>
      <c r="B56" s="19" t="s">
        <v>31</v>
      </c>
      <c r="C56" s="21" t="s">
        <v>1329</v>
      </c>
      <c r="D56" s="22" t="s">
        <v>59</v>
      </c>
      <c r="E56" s="73" t="s">
        <v>1674</v>
      </c>
      <c r="F56" s="22">
        <v>5</v>
      </c>
      <c r="G56" s="24" t="s">
        <v>30</v>
      </c>
      <c r="H56" s="59">
        <v>5400000</v>
      </c>
      <c r="I56" s="7" t="s">
        <v>38</v>
      </c>
      <c r="J56" s="7" t="s">
        <v>784</v>
      </c>
    </row>
    <row r="57" spans="1:10" ht="42.75" x14ac:dyDescent="0.2">
      <c r="A57" s="57">
        <v>49</v>
      </c>
      <c r="B57" s="19" t="s">
        <v>573</v>
      </c>
      <c r="C57" s="47" t="s">
        <v>574</v>
      </c>
      <c r="D57" s="48" t="s">
        <v>59</v>
      </c>
      <c r="E57" s="33" t="s">
        <v>575</v>
      </c>
      <c r="F57" s="45">
        <v>15</v>
      </c>
      <c r="G57" s="24" t="s">
        <v>30</v>
      </c>
      <c r="H57" s="59">
        <v>750000</v>
      </c>
      <c r="I57" s="7" t="s">
        <v>38</v>
      </c>
      <c r="J57" s="7" t="s">
        <v>784</v>
      </c>
    </row>
    <row r="58" spans="1:10" ht="42.75" x14ac:dyDescent="0.2">
      <c r="A58" s="57">
        <v>50</v>
      </c>
      <c r="B58" s="19" t="s">
        <v>573</v>
      </c>
      <c r="C58" s="47" t="s">
        <v>576</v>
      </c>
      <c r="D58" s="49" t="s">
        <v>59</v>
      </c>
      <c r="E58" s="74" t="s">
        <v>577</v>
      </c>
      <c r="F58" s="44">
        <v>1</v>
      </c>
      <c r="G58" s="24" t="s">
        <v>30</v>
      </c>
      <c r="H58" s="59">
        <v>4400000</v>
      </c>
      <c r="I58" s="7" t="s">
        <v>38</v>
      </c>
      <c r="J58" s="7" t="s">
        <v>784</v>
      </c>
    </row>
    <row r="59" spans="1:10" ht="15" x14ac:dyDescent="0.25">
      <c r="A59" s="57">
        <v>51</v>
      </c>
      <c r="B59" s="4"/>
      <c r="C59" s="179"/>
      <c r="D59" s="180" t="s">
        <v>65</v>
      </c>
      <c r="E59" s="181" t="s">
        <v>66</v>
      </c>
      <c r="F59" s="182"/>
      <c r="G59" s="182"/>
      <c r="H59" s="155">
        <f>H60+H61+H62</f>
        <v>35000000</v>
      </c>
      <c r="I59" s="134"/>
      <c r="J59" s="4"/>
    </row>
    <row r="60" spans="1:10" ht="42.75" x14ac:dyDescent="0.2">
      <c r="A60" s="57">
        <v>52</v>
      </c>
      <c r="B60" s="19" t="s">
        <v>31</v>
      </c>
      <c r="C60" s="21" t="s">
        <v>1535</v>
      </c>
      <c r="D60" s="22" t="s">
        <v>65</v>
      </c>
      <c r="E60" s="73" t="s">
        <v>66</v>
      </c>
      <c r="F60" s="22">
        <v>1</v>
      </c>
      <c r="G60" s="24" t="s">
        <v>30</v>
      </c>
      <c r="H60" s="153">
        <v>8000000</v>
      </c>
      <c r="I60" s="7" t="s">
        <v>38</v>
      </c>
      <c r="J60" s="7" t="s">
        <v>791</v>
      </c>
    </row>
    <row r="61" spans="1:10" ht="28.5" x14ac:dyDescent="0.2">
      <c r="A61" s="57">
        <v>53</v>
      </c>
      <c r="B61" s="19" t="s">
        <v>783</v>
      </c>
      <c r="C61" s="128" t="s">
        <v>1535</v>
      </c>
      <c r="D61" s="22" t="s">
        <v>65</v>
      </c>
      <c r="E61" s="73" t="s">
        <v>1623</v>
      </c>
      <c r="F61" s="22">
        <v>1</v>
      </c>
      <c r="G61" s="24" t="s">
        <v>30</v>
      </c>
      <c r="H61" s="153">
        <v>25500000</v>
      </c>
      <c r="I61" s="7" t="s">
        <v>38</v>
      </c>
      <c r="J61" s="7" t="s">
        <v>791</v>
      </c>
    </row>
    <row r="62" spans="1:10" ht="25.5" customHeight="1" x14ac:dyDescent="0.2">
      <c r="A62" s="57">
        <v>54</v>
      </c>
      <c r="B62" s="102" t="s">
        <v>783</v>
      </c>
      <c r="C62" s="21" t="s">
        <v>1627</v>
      </c>
      <c r="D62" s="22" t="s">
        <v>65</v>
      </c>
      <c r="E62" s="73" t="s">
        <v>1624</v>
      </c>
      <c r="F62" s="22">
        <v>1</v>
      </c>
      <c r="G62" s="24" t="s">
        <v>30</v>
      </c>
      <c r="H62" s="153">
        <v>1500000</v>
      </c>
      <c r="I62" s="7" t="s">
        <v>38</v>
      </c>
      <c r="J62" s="7" t="s">
        <v>791</v>
      </c>
    </row>
    <row r="63" spans="1:10" ht="15" x14ac:dyDescent="0.25">
      <c r="A63" s="57">
        <v>55</v>
      </c>
      <c r="B63" s="4"/>
      <c r="C63" s="131"/>
      <c r="D63" s="132" t="s">
        <v>67</v>
      </c>
      <c r="E63" s="133" t="s">
        <v>68</v>
      </c>
      <c r="F63" s="134"/>
      <c r="G63" s="134"/>
      <c r="H63" s="155">
        <v>2000000</v>
      </c>
      <c r="I63" s="4"/>
      <c r="J63" s="4"/>
    </row>
    <row r="64" spans="1:10" ht="28.5" x14ac:dyDescent="0.2">
      <c r="A64" s="57">
        <v>56</v>
      </c>
      <c r="B64" s="19" t="s">
        <v>783</v>
      </c>
      <c r="C64" s="88" t="s">
        <v>1645</v>
      </c>
      <c r="D64" s="9" t="s">
        <v>67</v>
      </c>
      <c r="E64" s="65" t="s">
        <v>792</v>
      </c>
      <c r="F64" s="7">
        <v>1</v>
      </c>
      <c r="G64" s="7" t="s">
        <v>30</v>
      </c>
      <c r="H64" s="153">
        <v>2000000</v>
      </c>
      <c r="I64" s="7" t="s">
        <v>38</v>
      </c>
      <c r="J64" s="7" t="s">
        <v>791</v>
      </c>
    </row>
    <row r="65" spans="1:10" x14ac:dyDescent="0.2">
      <c r="A65" s="57">
        <v>57</v>
      </c>
      <c r="B65" s="7"/>
      <c r="C65" s="88"/>
      <c r="D65" s="9"/>
      <c r="E65" s="1"/>
      <c r="F65" s="7"/>
      <c r="G65" s="7"/>
      <c r="H65" s="154"/>
      <c r="I65" s="7"/>
      <c r="J65" s="7"/>
    </row>
    <row r="66" spans="1:10" ht="29.25" x14ac:dyDescent="0.25">
      <c r="A66" s="57">
        <v>58</v>
      </c>
      <c r="B66" s="138"/>
      <c r="C66" s="131"/>
      <c r="D66" s="5" t="s">
        <v>69</v>
      </c>
      <c r="E66" s="183" t="s">
        <v>70</v>
      </c>
      <c r="F66" s="4"/>
      <c r="G66" s="4"/>
      <c r="H66" s="155">
        <f>H68+H69+H70+H71+H72+H73+H75++H74+H76+H77+H78+H79+H80+H81+H82+H83+H84+H85+H86+H87+H88+H89+H90+H92+H91+H93</f>
        <v>7700000</v>
      </c>
      <c r="I66" s="4"/>
      <c r="J66" s="184"/>
    </row>
    <row r="67" spans="1:10" ht="71.25" x14ac:dyDescent="0.2">
      <c r="A67" s="57">
        <v>59</v>
      </c>
      <c r="B67" s="31" t="s">
        <v>1671</v>
      </c>
      <c r="C67" s="88">
        <v>7011179992011220</v>
      </c>
      <c r="D67" s="32" t="s">
        <v>69</v>
      </c>
      <c r="E67" s="65" t="s">
        <v>1672</v>
      </c>
      <c r="F67" s="14">
        <v>4</v>
      </c>
      <c r="G67" s="14" t="s">
        <v>30</v>
      </c>
      <c r="H67" s="59">
        <v>700000</v>
      </c>
      <c r="I67" s="14" t="s">
        <v>38</v>
      </c>
      <c r="J67" s="14" t="s">
        <v>1673</v>
      </c>
    </row>
    <row r="68" spans="1:10" ht="28.5" x14ac:dyDescent="0.2">
      <c r="A68" s="57">
        <v>60</v>
      </c>
      <c r="B68" s="19" t="s">
        <v>783</v>
      </c>
      <c r="C68" s="88" t="s">
        <v>1649</v>
      </c>
      <c r="D68" s="32" t="s">
        <v>69</v>
      </c>
      <c r="E68" s="99" t="s">
        <v>800</v>
      </c>
      <c r="F68" s="7">
        <v>1</v>
      </c>
      <c r="G68" s="7" t="s">
        <v>30</v>
      </c>
      <c r="H68" s="59">
        <v>200000</v>
      </c>
      <c r="I68" s="7" t="s">
        <v>38</v>
      </c>
      <c r="J68" s="7" t="s">
        <v>799</v>
      </c>
    </row>
    <row r="69" spans="1:10" ht="28.5" x14ac:dyDescent="0.2">
      <c r="A69" s="57">
        <v>61</v>
      </c>
      <c r="B69" s="19" t="s">
        <v>1107</v>
      </c>
      <c r="C69" s="14" t="s">
        <v>1567</v>
      </c>
      <c r="D69" s="9" t="s">
        <v>69</v>
      </c>
      <c r="E69" s="105" t="s">
        <v>1114</v>
      </c>
      <c r="F69" s="7">
        <v>1</v>
      </c>
      <c r="G69" s="7" t="s">
        <v>30</v>
      </c>
      <c r="H69" s="59">
        <v>400000</v>
      </c>
      <c r="I69" s="7" t="s">
        <v>38</v>
      </c>
      <c r="J69" s="7" t="s">
        <v>799</v>
      </c>
    </row>
    <row r="70" spans="1:10" ht="28.5" x14ac:dyDescent="0.2">
      <c r="A70" s="57">
        <v>62</v>
      </c>
      <c r="B70" s="19" t="s">
        <v>1107</v>
      </c>
      <c r="C70" s="14" t="s">
        <v>1566</v>
      </c>
      <c r="D70" s="9" t="s">
        <v>69</v>
      </c>
      <c r="E70" s="105" t="s">
        <v>1115</v>
      </c>
      <c r="F70" s="7">
        <v>1</v>
      </c>
      <c r="G70" s="7" t="s">
        <v>30</v>
      </c>
      <c r="H70" s="59">
        <v>300000</v>
      </c>
      <c r="I70" s="7" t="s">
        <v>38</v>
      </c>
      <c r="J70" s="7" t="s">
        <v>799</v>
      </c>
    </row>
    <row r="71" spans="1:10" ht="42.75" x14ac:dyDescent="0.2">
      <c r="A71" s="57">
        <v>63</v>
      </c>
      <c r="B71" s="19" t="s">
        <v>1107</v>
      </c>
      <c r="C71" s="14" t="s">
        <v>1568</v>
      </c>
      <c r="D71" s="9" t="s">
        <v>69</v>
      </c>
      <c r="E71" s="105" t="s">
        <v>1116</v>
      </c>
      <c r="F71" s="7">
        <v>1</v>
      </c>
      <c r="G71" s="7" t="s">
        <v>30</v>
      </c>
      <c r="H71" s="59">
        <v>300000</v>
      </c>
      <c r="I71" s="7" t="s">
        <v>38</v>
      </c>
      <c r="J71" s="7" t="s">
        <v>799</v>
      </c>
    </row>
    <row r="72" spans="1:10" ht="42.75" x14ac:dyDescent="0.2">
      <c r="A72" s="57">
        <v>64</v>
      </c>
      <c r="B72" s="19" t="s">
        <v>1107</v>
      </c>
      <c r="C72" s="14" t="s">
        <v>1568</v>
      </c>
      <c r="D72" s="9" t="s">
        <v>69</v>
      </c>
      <c r="E72" s="105" t="s">
        <v>1117</v>
      </c>
      <c r="F72" s="7">
        <v>1</v>
      </c>
      <c r="G72" s="7" t="s">
        <v>30</v>
      </c>
      <c r="H72" s="59">
        <v>400000</v>
      </c>
      <c r="I72" s="7" t="s">
        <v>38</v>
      </c>
      <c r="J72" s="7" t="s">
        <v>799</v>
      </c>
    </row>
    <row r="73" spans="1:10" ht="42.75" x14ac:dyDescent="0.2">
      <c r="A73" s="57">
        <v>65</v>
      </c>
      <c r="B73" s="19" t="s">
        <v>1107</v>
      </c>
      <c r="C73" s="14" t="s">
        <v>1569</v>
      </c>
      <c r="D73" s="9" t="s">
        <v>69</v>
      </c>
      <c r="E73" s="105" t="s">
        <v>1118</v>
      </c>
      <c r="F73" s="7">
        <v>1</v>
      </c>
      <c r="G73" s="7" t="s">
        <v>30</v>
      </c>
      <c r="H73" s="59">
        <v>300000</v>
      </c>
      <c r="I73" s="7" t="s">
        <v>38</v>
      </c>
      <c r="J73" s="7" t="s">
        <v>799</v>
      </c>
    </row>
    <row r="74" spans="1:10" ht="28.5" x14ac:dyDescent="0.2">
      <c r="A74" s="57">
        <v>66</v>
      </c>
      <c r="B74" s="19" t="s">
        <v>1107</v>
      </c>
      <c r="C74" s="14" t="s">
        <v>1570</v>
      </c>
      <c r="D74" s="9" t="s">
        <v>69</v>
      </c>
      <c r="E74" s="105" t="s">
        <v>1119</v>
      </c>
      <c r="F74" s="7">
        <v>1</v>
      </c>
      <c r="G74" s="7" t="s">
        <v>30</v>
      </c>
      <c r="H74" s="59">
        <v>300000</v>
      </c>
      <c r="I74" s="7" t="s">
        <v>38</v>
      </c>
      <c r="J74" s="7" t="s">
        <v>799</v>
      </c>
    </row>
    <row r="75" spans="1:10" ht="28.5" x14ac:dyDescent="0.2">
      <c r="A75" s="57">
        <v>67</v>
      </c>
      <c r="B75" s="19" t="s">
        <v>1107</v>
      </c>
      <c r="C75" s="14" t="s">
        <v>1571</v>
      </c>
      <c r="D75" s="9" t="s">
        <v>69</v>
      </c>
      <c r="E75" s="105" t="s">
        <v>1120</v>
      </c>
      <c r="F75" s="7">
        <v>1</v>
      </c>
      <c r="G75" s="7" t="s">
        <v>30</v>
      </c>
      <c r="H75" s="59">
        <v>100000</v>
      </c>
      <c r="I75" s="7" t="s">
        <v>38</v>
      </c>
      <c r="J75" s="7" t="s">
        <v>799</v>
      </c>
    </row>
    <row r="76" spans="1:10" ht="28.5" x14ac:dyDescent="0.2">
      <c r="A76" s="57">
        <v>68</v>
      </c>
      <c r="B76" s="19" t="s">
        <v>1107</v>
      </c>
      <c r="C76" s="14" t="s">
        <v>1572</v>
      </c>
      <c r="D76" s="9" t="s">
        <v>69</v>
      </c>
      <c r="E76" s="105" t="s">
        <v>1121</v>
      </c>
      <c r="F76" s="7">
        <v>1</v>
      </c>
      <c r="G76" s="7" t="s">
        <v>30</v>
      </c>
      <c r="H76" s="59">
        <v>300000</v>
      </c>
      <c r="I76" s="7" t="s">
        <v>38</v>
      </c>
      <c r="J76" s="7" t="s">
        <v>799</v>
      </c>
    </row>
    <row r="77" spans="1:10" ht="42.75" x14ac:dyDescent="0.2">
      <c r="A77" s="57">
        <v>69</v>
      </c>
      <c r="B77" s="19" t="s">
        <v>1107</v>
      </c>
      <c r="C77" s="14" t="s">
        <v>1573</v>
      </c>
      <c r="D77" s="9" t="s">
        <v>69</v>
      </c>
      <c r="E77" s="105" t="s">
        <v>1122</v>
      </c>
      <c r="F77" s="7">
        <v>1</v>
      </c>
      <c r="G77" s="7" t="s">
        <v>30</v>
      </c>
      <c r="H77" s="59">
        <v>250000</v>
      </c>
      <c r="I77" s="7" t="s">
        <v>38</v>
      </c>
      <c r="J77" s="7" t="s">
        <v>799</v>
      </c>
    </row>
    <row r="78" spans="1:10" ht="28.5" x14ac:dyDescent="0.2">
      <c r="A78" s="57">
        <v>70</v>
      </c>
      <c r="B78" s="19" t="s">
        <v>1107</v>
      </c>
      <c r="C78" s="14" t="s">
        <v>1572</v>
      </c>
      <c r="D78" s="9" t="s">
        <v>69</v>
      </c>
      <c r="E78" s="105" t="s">
        <v>1123</v>
      </c>
      <c r="F78" s="7">
        <v>1</v>
      </c>
      <c r="G78" s="7" t="s">
        <v>30</v>
      </c>
      <c r="H78" s="59">
        <v>325000</v>
      </c>
      <c r="I78" s="7" t="s">
        <v>38</v>
      </c>
      <c r="J78" s="7" t="s">
        <v>799</v>
      </c>
    </row>
    <row r="79" spans="1:10" ht="42.75" x14ac:dyDescent="0.2">
      <c r="A79" s="57">
        <v>71</v>
      </c>
      <c r="B79" s="19" t="s">
        <v>1107</v>
      </c>
      <c r="C79" s="9" t="s">
        <v>1651</v>
      </c>
      <c r="D79" s="9" t="s">
        <v>69</v>
      </c>
      <c r="E79" s="105" t="s">
        <v>1124</v>
      </c>
      <c r="F79" s="7">
        <v>1</v>
      </c>
      <c r="G79" s="7" t="s">
        <v>30</v>
      </c>
      <c r="H79" s="59">
        <v>300000</v>
      </c>
      <c r="I79" s="7" t="s">
        <v>38</v>
      </c>
      <c r="J79" s="7" t="s">
        <v>799</v>
      </c>
    </row>
    <row r="80" spans="1:10" ht="28.5" x14ac:dyDescent="0.2">
      <c r="A80" s="57">
        <v>72</v>
      </c>
      <c r="B80" s="19" t="s">
        <v>1107</v>
      </c>
      <c r="C80" s="7" t="s">
        <v>1125</v>
      </c>
      <c r="D80" s="9" t="s">
        <v>69</v>
      </c>
      <c r="E80" s="105" t="s">
        <v>1137</v>
      </c>
      <c r="F80" s="7">
        <v>3</v>
      </c>
      <c r="G80" s="7" t="s">
        <v>30</v>
      </c>
      <c r="H80" s="59">
        <v>225000</v>
      </c>
      <c r="I80" s="7" t="s">
        <v>38</v>
      </c>
      <c r="J80" s="7" t="s">
        <v>799</v>
      </c>
    </row>
    <row r="81" spans="1:11" ht="28.5" x14ac:dyDescent="0.2">
      <c r="A81" s="57">
        <v>73</v>
      </c>
      <c r="B81" s="19" t="s">
        <v>1107</v>
      </c>
      <c r="C81" s="7" t="s">
        <v>1126</v>
      </c>
      <c r="D81" s="9" t="s">
        <v>69</v>
      </c>
      <c r="E81" s="105" t="s">
        <v>1138</v>
      </c>
      <c r="F81" s="7">
        <v>4</v>
      </c>
      <c r="G81" s="7" t="s">
        <v>30</v>
      </c>
      <c r="H81" s="59">
        <v>300000</v>
      </c>
      <c r="I81" s="7" t="s">
        <v>38</v>
      </c>
      <c r="J81" s="7" t="s">
        <v>799</v>
      </c>
    </row>
    <row r="82" spans="1:11" ht="28.5" x14ac:dyDescent="0.2">
      <c r="A82" s="57">
        <v>74</v>
      </c>
      <c r="B82" s="19" t="s">
        <v>1107</v>
      </c>
      <c r="C82" s="7" t="s">
        <v>1652</v>
      </c>
      <c r="D82" s="9" t="s">
        <v>69</v>
      </c>
      <c r="E82" s="105" t="s">
        <v>1139</v>
      </c>
      <c r="F82" s="7">
        <v>3</v>
      </c>
      <c r="G82" s="7" t="s">
        <v>30</v>
      </c>
      <c r="H82" s="59">
        <v>300000</v>
      </c>
      <c r="I82" s="7" t="s">
        <v>38</v>
      </c>
      <c r="J82" s="7" t="s">
        <v>799</v>
      </c>
    </row>
    <row r="83" spans="1:11" ht="42.75" x14ac:dyDescent="0.2">
      <c r="A83" s="57">
        <v>75</v>
      </c>
      <c r="B83" s="19" t="s">
        <v>1107</v>
      </c>
      <c r="C83" s="7" t="s">
        <v>1127</v>
      </c>
      <c r="D83" s="9" t="s">
        <v>69</v>
      </c>
      <c r="E83" s="105" t="s">
        <v>1140</v>
      </c>
      <c r="F83" s="7">
        <v>3</v>
      </c>
      <c r="G83" s="7" t="s">
        <v>30</v>
      </c>
      <c r="H83" s="59">
        <v>300000</v>
      </c>
      <c r="I83" s="7" t="s">
        <v>38</v>
      </c>
      <c r="J83" s="7" t="s">
        <v>799</v>
      </c>
    </row>
    <row r="84" spans="1:11" ht="28.5" x14ac:dyDescent="0.2">
      <c r="A84" s="57">
        <v>76</v>
      </c>
      <c r="B84" s="19" t="s">
        <v>1107</v>
      </c>
      <c r="C84" s="7" t="s">
        <v>1128</v>
      </c>
      <c r="D84" s="9" t="s">
        <v>69</v>
      </c>
      <c r="E84" s="105" t="s">
        <v>1141</v>
      </c>
      <c r="F84" s="7">
        <v>1</v>
      </c>
      <c r="G84" s="7" t="s">
        <v>30</v>
      </c>
      <c r="H84" s="59">
        <v>300000</v>
      </c>
      <c r="I84" s="7" t="s">
        <v>38</v>
      </c>
      <c r="J84" s="7" t="s">
        <v>799</v>
      </c>
    </row>
    <row r="85" spans="1:11" ht="28.5" x14ac:dyDescent="0.2">
      <c r="A85" s="57">
        <v>77</v>
      </c>
      <c r="B85" s="19" t="s">
        <v>1107</v>
      </c>
      <c r="C85" s="7" t="s">
        <v>1129</v>
      </c>
      <c r="D85" s="9" t="s">
        <v>69</v>
      </c>
      <c r="E85" s="105" t="s">
        <v>1142</v>
      </c>
      <c r="F85" s="7">
        <v>3</v>
      </c>
      <c r="G85" s="7" t="s">
        <v>30</v>
      </c>
      <c r="H85" s="59">
        <v>150000</v>
      </c>
      <c r="I85" s="7" t="s">
        <v>38</v>
      </c>
      <c r="J85" s="7" t="s">
        <v>799</v>
      </c>
    </row>
    <row r="86" spans="1:11" ht="28.5" x14ac:dyDescent="0.2">
      <c r="A86" s="57">
        <v>78</v>
      </c>
      <c r="B86" s="19" t="s">
        <v>1107</v>
      </c>
      <c r="C86" s="7" t="s">
        <v>1130</v>
      </c>
      <c r="D86" s="9" t="s">
        <v>69</v>
      </c>
      <c r="E86" s="105" t="s">
        <v>1143</v>
      </c>
      <c r="F86" s="7">
        <v>5</v>
      </c>
      <c r="G86" s="7" t="s">
        <v>30</v>
      </c>
      <c r="H86" s="59">
        <v>400000</v>
      </c>
      <c r="I86" s="7" t="s">
        <v>38</v>
      </c>
      <c r="J86" s="7" t="s">
        <v>799</v>
      </c>
    </row>
    <row r="87" spans="1:11" ht="28.5" x14ac:dyDescent="0.2">
      <c r="A87" s="57">
        <v>79</v>
      </c>
      <c r="B87" s="19" t="s">
        <v>1107</v>
      </c>
      <c r="C87" s="7" t="s">
        <v>1131</v>
      </c>
      <c r="D87" s="9" t="s">
        <v>69</v>
      </c>
      <c r="E87" s="105" t="s">
        <v>1144</v>
      </c>
      <c r="F87" s="7">
        <v>5</v>
      </c>
      <c r="G87" s="7" t="s">
        <v>30</v>
      </c>
      <c r="H87" s="59">
        <v>350000</v>
      </c>
      <c r="I87" s="7" t="s">
        <v>38</v>
      </c>
      <c r="J87" s="7" t="s">
        <v>799</v>
      </c>
    </row>
    <row r="88" spans="1:11" ht="28.5" x14ac:dyDescent="0.2">
      <c r="A88" s="57">
        <v>80</v>
      </c>
      <c r="B88" s="19" t="s">
        <v>1107</v>
      </c>
      <c r="C88" s="7" t="s">
        <v>1132</v>
      </c>
      <c r="D88" s="9" t="s">
        <v>69</v>
      </c>
      <c r="E88" s="105" t="s">
        <v>1145</v>
      </c>
      <c r="F88" s="7">
        <v>5</v>
      </c>
      <c r="G88" s="7" t="s">
        <v>30</v>
      </c>
      <c r="H88" s="59">
        <v>275000</v>
      </c>
      <c r="I88" s="7" t="s">
        <v>38</v>
      </c>
      <c r="J88" s="7" t="s">
        <v>799</v>
      </c>
    </row>
    <row r="89" spans="1:11" ht="28.5" x14ac:dyDescent="0.2">
      <c r="A89" s="57">
        <v>81</v>
      </c>
      <c r="B89" s="19" t="s">
        <v>1107</v>
      </c>
      <c r="C89" s="7" t="s">
        <v>1133</v>
      </c>
      <c r="D89" s="9" t="s">
        <v>69</v>
      </c>
      <c r="E89" s="105" t="s">
        <v>1146</v>
      </c>
      <c r="F89" s="7">
        <v>9</v>
      </c>
      <c r="G89" s="7" t="s">
        <v>30</v>
      </c>
      <c r="H89" s="59">
        <v>400000</v>
      </c>
      <c r="I89" s="7" t="s">
        <v>38</v>
      </c>
      <c r="J89" s="7" t="s">
        <v>799</v>
      </c>
    </row>
    <row r="90" spans="1:11" ht="42.75" x14ac:dyDescent="0.2">
      <c r="A90" s="57">
        <v>82</v>
      </c>
      <c r="B90" s="19" t="s">
        <v>1107</v>
      </c>
      <c r="C90" s="7" t="s">
        <v>1134</v>
      </c>
      <c r="D90" s="9" t="s">
        <v>69</v>
      </c>
      <c r="E90" s="105" t="s">
        <v>1147</v>
      </c>
      <c r="F90" s="7">
        <v>1</v>
      </c>
      <c r="G90" s="7" t="s">
        <v>30</v>
      </c>
      <c r="H90" s="59">
        <v>300000</v>
      </c>
      <c r="I90" s="7" t="s">
        <v>38</v>
      </c>
      <c r="J90" s="7" t="s">
        <v>799</v>
      </c>
    </row>
    <row r="91" spans="1:11" ht="28.5" x14ac:dyDescent="0.2">
      <c r="A91" s="57">
        <v>83</v>
      </c>
      <c r="B91" s="19" t="s">
        <v>1107</v>
      </c>
      <c r="C91" s="189">
        <v>8110170692295420</v>
      </c>
      <c r="D91" s="9" t="s">
        <v>69</v>
      </c>
      <c r="E91" s="105" t="s">
        <v>1148</v>
      </c>
      <c r="F91" s="7">
        <v>1</v>
      </c>
      <c r="G91" s="7" t="s">
        <v>30</v>
      </c>
      <c r="H91" s="59">
        <v>300000</v>
      </c>
      <c r="I91" s="7" t="s">
        <v>38</v>
      </c>
      <c r="J91" s="7" t="s">
        <v>799</v>
      </c>
    </row>
    <row r="92" spans="1:11" ht="28.5" x14ac:dyDescent="0.2">
      <c r="A92" s="57">
        <v>84</v>
      </c>
      <c r="B92" s="19" t="s">
        <v>1107</v>
      </c>
      <c r="C92" s="7" t="s">
        <v>1135</v>
      </c>
      <c r="D92" s="9" t="s">
        <v>69</v>
      </c>
      <c r="E92" s="105" t="s">
        <v>1149</v>
      </c>
      <c r="F92" s="7">
        <v>1</v>
      </c>
      <c r="G92" s="7" t="s">
        <v>30</v>
      </c>
      <c r="H92" s="59">
        <v>300000</v>
      </c>
      <c r="I92" s="7" t="s">
        <v>38</v>
      </c>
      <c r="J92" s="7" t="s">
        <v>799</v>
      </c>
    </row>
    <row r="93" spans="1:11" ht="28.5" x14ac:dyDescent="0.2">
      <c r="A93" s="57">
        <v>85</v>
      </c>
      <c r="B93" s="19" t="s">
        <v>1107</v>
      </c>
      <c r="C93" s="7" t="s">
        <v>1136</v>
      </c>
      <c r="D93" s="9" t="s">
        <v>69</v>
      </c>
      <c r="E93" s="105" t="s">
        <v>1114</v>
      </c>
      <c r="F93" s="7">
        <v>10</v>
      </c>
      <c r="G93" s="7" t="s">
        <v>30</v>
      </c>
      <c r="H93" s="59">
        <v>325000</v>
      </c>
      <c r="I93" s="7" t="s">
        <v>38</v>
      </c>
      <c r="J93" s="7" t="s">
        <v>799</v>
      </c>
    </row>
    <row r="94" spans="1:11" ht="15" x14ac:dyDescent="0.25">
      <c r="A94" s="57">
        <v>86</v>
      </c>
      <c r="B94" s="103"/>
      <c r="C94" s="86"/>
      <c r="D94" s="2">
        <v>2</v>
      </c>
      <c r="E94" s="3" t="s">
        <v>71</v>
      </c>
      <c r="F94" s="2"/>
      <c r="G94" s="2"/>
      <c r="H94" s="150">
        <v>258000000</v>
      </c>
      <c r="I94" s="2"/>
      <c r="J94" s="2"/>
      <c r="K94" s="69"/>
    </row>
    <row r="95" spans="1:11" x14ac:dyDescent="0.2">
      <c r="A95" s="57">
        <v>87</v>
      </c>
      <c r="B95" s="4"/>
      <c r="C95" s="87"/>
      <c r="D95" s="5" t="s">
        <v>72</v>
      </c>
      <c r="E95" s="6" t="s">
        <v>73</v>
      </c>
      <c r="F95" s="5"/>
      <c r="G95" s="5"/>
      <c r="H95" s="151">
        <v>121800000</v>
      </c>
      <c r="I95" s="5"/>
      <c r="J95" s="5"/>
    </row>
    <row r="96" spans="1:11" ht="15" x14ac:dyDescent="0.25">
      <c r="A96" s="57">
        <v>88</v>
      </c>
      <c r="B96" s="66"/>
      <c r="C96" s="131"/>
      <c r="D96" s="5" t="s">
        <v>74</v>
      </c>
      <c r="E96" s="6" t="s">
        <v>75</v>
      </c>
      <c r="F96" s="4"/>
      <c r="G96" s="4"/>
      <c r="H96" s="155">
        <v>63700000</v>
      </c>
      <c r="I96" s="4"/>
      <c r="J96" s="4"/>
    </row>
    <row r="97" spans="1:10" ht="42.75" x14ac:dyDescent="0.2">
      <c r="A97" s="57">
        <v>89</v>
      </c>
      <c r="B97" s="31" t="s">
        <v>61</v>
      </c>
      <c r="C97" s="21" t="s">
        <v>1476</v>
      </c>
      <c r="D97" s="7" t="s">
        <v>74</v>
      </c>
      <c r="E97" s="74" t="s">
        <v>76</v>
      </c>
      <c r="F97" s="7">
        <v>5</v>
      </c>
      <c r="G97" s="7" t="s">
        <v>77</v>
      </c>
      <c r="H97" s="59">
        <v>150000</v>
      </c>
      <c r="I97" s="7" t="s">
        <v>38</v>
      </c>
      <c r="J97" s="7" t="s">
        <v>784</v>
      </c>
    </row>
    <row r="98" spans="1:10" ht="42.75" x14ac:dyDescent="0.2">
      <c r="A98" s="57">
        <v>90</v>
      </c>
      <c r="B98" s="19" t="s">
        <v>31</v>
      </c>
      <c r="C98" s="21" t="s">
        <v>218</v>
      </c>
      <c r="D98" s="22" t="s">
        <v>74</v>
      </c>
      <c r="E98" s="73" t="s">
        <v>219</v>
      </c>
      <c r="F98" s="22">
        <v>100</v>
      </c>
      <c r="G98" s="41">
        <v>0.25</v>
      </c>
      <c r="H98" s="59">
        <v>350000</v>
      </c>
      <c r="I98" s="7" t="s">
        <v>38</v>
      </c>
      <c r="J98" s="7" t="s">
        <v>784</v>
      </c>
    </row>
    <row r="99" spans="1:10" ht="42.75" x14ac:dyDescent="0.2">
      <c r="A99" s="57">
        <v>91</v>
      </c>
      <c r="B99" s="19" t="s">
        <v>31</v>
      </c>
      <c r="C99" s="21" t="s">
        <v>220</v>
      </c>
      <c r="D99" s="22" t="s">
        <v>74</v>
      </c>
      <c r="E99" s="73" t="s">
        <v>221</v>
      </c>
      <c r="F99" s="22">
        <v>208</v>
      </c>
      <c r="G99" s="24" t="s">
        <v>222</v>
      </c>
      <c r="H99" s="59">
        <v>520000</v>
      </c>
      <c r="I99" s="7" t="s">
        <v>38</v>
      </c>
      <c r="J99" s="7" t="s">
        <v>784</v>
      </c>
    </row>
    <row r="100" spans="1:10" ht="42.75" x14ac:dyDescent="0.2">
      <c r="A100" s="57">
        <v>92</v>
      </c>
      <c r="B100" s="19" t="s">
        <v>573</v>
      </c>
      <c r="C100" s="50" t="s">
        <v>220</v>
      </c>
      <c r="D100" s="51" t="s">
        <v>74</v>
      </c>
      <c r="E100" s="72" t="s">
        <v>578</v>
      </c>
      <c r="F100" s="44">
        <v>2</v>
      </c>
      <c r="G100" s="22" t="s">
        <v>393</v>
      </c>
      <c r="H100" s="59">
        <v>650000</v>
      </c>
      <c r="I100" s="7" t="s">
        <v>38</v>
      </c>
      <c r="J100" s="7" t="s">
        <v>784</v>
      </c>
    </row>
    <row r="101" spans="1:10" ht="42.75" x14ac:dyDescent="0.2">
      <c r="A101" s="57">
        <v>93</v>
      </c>
      <c r="B101" s="19" t="s">
        <v>573</v>
      </c>
      <c r="C101" s="50" t="s">
        <v>579</v>
      </c>
      <c r="D101" s="52" t="s">
        <v>74</v>
      </c>
      <c r="E101" s="75" t="s">
        <v>580</v>
      </c>
      <c r="F101" s="53">
        <v>416</v>
      </c>
      <c r="G101" s="35" t="s">
        <v>222</v>
      </c>
      <c r="H101" s="59">
        <v>500000</v>
      </c>
      <c r="I101" s="7" t="s">
        <v>38</v>
      </c>
      <c r="J101" s="7" t="s">
        <v>784</v>
      </c>
    </row>
    <row r="102" spans="1:10" ht="42.75" x14ac:dyDescent="0.2">
      <c r="A102" s="57">
        <v>94</v>
      </c>
      <c r="B102" s="19" t="s">
        <v>573</v>
      </c>
      <c r="C102" s="50" t="s">
        <v>581</v>
      </c>
      <c r="D102" s="52" t="s">
        <v>74</v>
      </c>
      <c r="E102" s="75" t="s">
        <v>582</v>
      </c>
      <c r="F102" s="53">
        <v>25</v>
      </c>
      <c r="G102" s="35" t="s">
        <v>583</v>
      </c>
      <c r="H102" s="59">
        <v>125000</v>
      </c>
      <c r="I102" s="7" t="s">
        <v>38</v>
      </c>
      <c r="J102" s="7" t="s">
        <v>784</v>
      </c>
    </row>
    <row r="103" spans="1:10" ht="42.75" x14ac:dyDescent="0.2">
      <c r="A103" s="57">
        <v>95</v>
      </c>
      <c r="B103" s="19" t="s">
        <v>573</v>
      </c>
      <c r="C103" s="50" t="s">
        <v>584</v>
      </c>
      <c r="D103" s="52" t="s">
        <v>74</v>
      </c>
      <c r="E103" s="75" t="s">
        <v>585</v>
      </c>
      <c r="F103" s="53">
        <v>15</v>
      </c>
      <c r="G103" s="35" t="s">
        <v>77</v>
      </c>
      <c r="H103" s="59">
        <v>100000</v>
      </c>
      <c r="I103" s="7" t="s">
        <v>38</v>
      </c>
      <c r="J103" s="7" t="s">
        <v>784</v>
      </c>
    </row>
    <row r="104" spans="1:10" ht="28.5" x14ac:dyDescent="0.2">
      <c r="A104" s="57">
        <v>96</v>
      </c>
      <c r="B104" s="19" t="s">
        <v>1107</v>
      </c>
      <c r="C104" s="7" t="s">
        <v>1150</v>
      </c>
      <c r="D104" s="9" t="s">
        <v>74</v>
      </c>
      <c r="E104" s="75" t="s">
        <v>1152</v>
      </c>
      <c r="F104" s="7">
        <v>1</v>
      </c>
      <c r="G104" s="7" t="s">
        <v>56</v>
      </c>
      <c r="H104" s="59">
        <v>20000</v>
      </c>
      <c r="I104" s="7" t="s">
        <v>38</v>
      </c>
      <c r="J104" s="7" t="s">
        <v>784</v>
      </c>
    </row>
    <row r="105" spans="1:10" ht="42.75" x14ac:dyDescent="0.2">
      <c r="A105" s="57">
        <v>97</v>
      </c>
      <c r="B105" s="19" t="s">
        <v>1107</v>
      </c>
      <c r="C105" s="7" t="s">
        <v>1151</v>
      </c>
      <c r="D105" s="9" t="s">
        <v>74</v>
      </c>
      <c r="E105" s="75" t="s">
        <v>1153</v>
      </c>
      <c r="F105" s="7">
        <v>1</v>
      </c>
      <c r="G105" s="7" t="s">
        <v>56</v>
      </c>
      <c r="H105" s="59">
        <v>6000</v>
      </c>
      <c r="I105" s="7" t="s">
        <v>38</v>
      </c>
      <c r="J105" s="7" t="s">
        <v>784</v>
      </c>
    </row>
    <row r="106" spans="1:10" ht="28.5" x14ac:dyDescent="0.2">
      <c r="A106" s="57">
        <v>98</v>
      </c>
      <c r="B106" s="19" t="s">
        <v>1107</v>
      </c>
      <c r="C106" s="7" t="s">
        <v>1653</v>
      </c>
      <c r="D106" s="9" t="s">
        <v>74</v>
      </c>
      <c r="E106" s="75" t="s">
        <v>1154</v>
      </c>
      <c r="F106" s="7">
        <v>4</v>
      </c>
      <c r="G106" s="7" t="s">
        <v>56</v>
      </c>
      <c r="H106" s="59">
        <v>1000000</v>
      </c>
      <c r="I106" s="7" t="s">
        <v>38</v>
      </c>
      <c r="J106" s="7" t="s">
        <v>784</v>
      </c>
    </row>
    <row r="107" spans="1:10" ht="28.5" x14ac:dyDescent="0.2">
      <c r="A107" s="57">
        <v>99</v>
      </c>
      <c r="B107" s="19" t="s">
        <v>1107</v>
      </c>
      <c r="C107" s="187" t="s">
        <v>1654</v>
      </c>
      <c r="D107" s="9" t="s">
        <v>74</v>
      </c>
      <c r="E107" s="75" t="s">
        <v>1155</v>
      </c>
      <c r="F107" s="7">
        <v>1</v>
      </c>
      <c r="G107" s="7" t="s">
        <v>56</v>
      </c>
      <c r="H107" s="59">
        <v>310000</v>
      </c>
      <c r="I107" s="7" t="s">
        <v>38</v>
      </c>
      <c r="J107" s="7" t="s">
        <v>784</v>
      </c>
    </row>
    <row r="108" spans="1:10" ht="28.5" x14ac:dyDescent="0.2">
      <c r="A108" s="57">
        <v>100</v>
      </c>
      <c r="B108" s="19" t="s">
        <v>1107</v>
      </c>
      <c r="C108" s="50" t="s">
        <v>1574</v>
      </c>
      <c r="D108" s="9" t="s">
        <v>74</v>
      </c>
      <c r="E108" s="75" t="s">
        <v>1156</v>
      </c>
      <c r="F108" s="7">
        <v>10</v>
      </c>
      <c r="G108" s="7" t="s">
        <v>222</v>
      </c>
      <c r="H108" s="59">
        <v>200000</v>
      </c>
      <c r="I108" s="7" t="s">
        <v>38</v>
      </c>
      <c r="J108" s="7" t="s">
        <v>784</v>
      </c>
    </row>
    <row r="109" spans="1:10" ht="15" x14ac:dyDescent="0.25">
      <c r="A109" s="57">
        <v>101</v>
      </c>
      <c r="B109" s="4"/>
      <c r="C109" s="131"/>
      <c r="D109" s="132" t="s">
        <v>78</v>
      </c>
      <c r="E109" s="133" t="s">
        <v>79</v>
      </c>
      <c r="F109" s="134"/>
      <c r="G109" s="134"/>
      <c r="H109" s="155">
        <f>H110+H111+H112+H114+H115+H113+H116+H117+H118+H119+H120+H121+H123+H124+H125+H126+H127+H128+H129+H130+H131+H131+H132+H133+H134+H135+H136+H137+H138+H139+H140+H141+H142+H143+H144+H145+H146+H147+H148+H149+H150+H151+H152+H154+H155+H153+H156+H157+H158+H159+H161+H160+H162+H164+H163+H165+H166+H167+H168</f>
        <v>5600000</v>
      </c>
      <c r="I109" s="4"/>
      <c r="J109" s="4"/>
    </row>
    <row r="110" spans="1:10" ht="42.75" x14ac:dyDescent="0.2">
      <c r="A110" s="57">
        <v>102</v>
      </c>
      <c r="B110" s="19" t="s">
        <v>31</v>
      </c>
      <c r="C110" s="21" t="s">
        <v>223</v>
      </c>
      <c r="D110" s="22" t="s">
        <v>78</v>
      </c>
      <c r="E110" s="73" t="s">
        <v>224</v>
      </c>
      <c r="F110" s="22">
        <v>12</v>
      </c>
      <c r="G110" s="24" t="s">
        <v>225</v>
      </c>
      <c r="H110" s="59">
        <v>330000</v>
      </c>
      <c r="I110" s="7" t="s">
        <v>38</v>
      </c>
      <c r="J110" s="7" t="s">
        <v>799</v>
      </c>
    </row>
    <row r="111" spans="1:10" ht="42.75" x14ac:dyDescent="0.2">
      <c r="A111" s="57">
        <v>103</v>
      </c>
      <c r="B111" s="19" t="s">
        <v>31</v>
      </c>
      <c r="C111" s="21" t="s">
        <v>1330</v>
      </c>
      <c r="D111" s="22" t="s">
        <v>78</v>
      </c>
      <c r="E111" s="73" t="s">
        <v>226</v>
      </c>
      <c r="F111" s="22">
        <v>15</v>
      </c>
      <c r="G111" s="24" t="s">
        <v>227</v>
      </c>
      <c r="H111" s="59">
        <v>192860</v>
      </c>
      <c r="I111" s="7" t="s">
        <v>38</v>
      </c>
      <c r="J111" s="7" t="s">
        <v>799</v>
      </c>
    </row>
    <row r="112" spans="1:10" ht="42.75" x14ac:dyDescent="0.2">
      <c r="A112" s="57">
        <v>104</v>
      </c>
      <c r="B112" s="19" t="s">
        <v>31</v>
      </c>
      <c r="C112" s="21" t="s">
        <v>228</v>
      </c>
      <c r="D112" s="22" t="s">
        <v>78</v>
      </c>
      <c r="E112" s="76" t="s">
        <v>229</v>
      </c>
      <c r="F112" s="22">
        <v>3</v>
      </c>
      <c r="G112" s="24" t="s">
        <v>230</v>
      </c>
      <c r="H112" s="59">
        <v>200000</v>
      </c>
      <c r="I112" s="7" t="s">
        <v>38</v>
      </c>
      <c r="J112" s="7" t="s">
        <v>799</v>
      </c>
    </row>
    <row r="113" spans="1:10" ht="42.75" x14ac:dyDescent="0.2">
      <c r="A113" s="57">
        <v>105</v>
      </c>
      <c r="B113" s="19" t="s">
        <v>31</v>
      </c>
      <c r="C113" s="21" t="s">
        <v>231</v>
      </c>
      <c r="D113" s="22" t="s">
        <v>78</v>
      </c>
      <c r="E113" s="76" t="s">
        <v>232</v>
      </c>
      <c r="F113" s="22">
        <v>5</v>
      </c>
      <c r="G113" s="24" t="s">
        <v>233</v>
      </c>
      <c r="H113" s="59">
        <v>60000</v>
      </c>
      <c r="I113" s="7" t="s">
        <v>38</v>
      </c>
      <c r="J113" s="7" t="s">
        <v>799</v>
      </c>
    </row>
    <row r="114" spans="1:10" ht="42.75" x14ac:dyDescent="0.2">
      <c r="A114" s="57">
        <v>106</v>
      </c>
      <c r="B114" s="19" t="s">
        <v>31</v>
      </c>
      <c r="C114" s="21" t="s">
        <v>234</v>
      </c>
      <c r="D114" s="22" t="s">
        <v>78</v>
      </c>
      <c r="E114" s="76" t="s">
        <v>235</v>
      </c>
      <c r="F114" s="22">
        <v>4</v>
      </c>
      <c r="G114" s="24" t="s">
        <v>236</v>
      </c>
      <c r="H114" s="59">
        <v>100000</v>
      </c>
      <c r="I114" s="7" t="s">
        <v>38</v>
      </c>
      <c r="J114" s="7" t="s">
        <v>799</v>
      </c>
    </row>
    <row r="115" spans="1:10" ht="42.75" x14ac:dyDescent="0.2">
      <c r="A115" s="57">
        <v>107</v>
      </c>
      <c r="B115" s="19" t="s">
        <v>31</v>
      </c>
      <c r="C115" s="21" t="s">
        <v>237</v>
      </c>
      <c r="D115" s="22" t="s">
        <v>78</v>
      </c>
      <c r="E115" s="76" t="s">
        <v>238</v>
      </c>
      <c r="F115" s="22">
        <v>12</v>
      </c>
      <c r="G115" s="22" t="s">
        <v>239</v>
      </c>
      <c r="H115" s="59">
        <v>100000</v>
      </c>
      <c r="I115" s="7" t="s">
        <v>38</v>
      </c>
      <c r="J115" s="7" t="s">
        <v>799</v>
      </c>
    </row>
    <row r="116" spans="1:10" ht="57" x14ac:dyDescent="0.2">
      <c r="A116" s="57">
        <v>108</v>
      </c>
      <c r="B116" s="19" t="s">
        <v>31</v>
      </c>
      <c r="C116" s="21" t="s">
        <v>240</v>
      </c>
      <c r="D116" s="22" t="s">
        <v>78</v>
      </c>
      <c r="E116" s="73" t="s">
        <v>241</v>
      </c>
      <c r="F116" s="22">
        <v>30</v>
      </c>
      <c r="G116" s="24" t="s">
        <v>242</v>
      </c>
      <c r="H116" s="59">
        <v>200000</v>
      </c>
      <c r="I116" s="7" t="s">
        <v>38</v>
      </c>
      <c r="J116" s="7" t="s">
        <v>799</v>
      </c>
    </row>
    <row r="117" spans="1:10" ht="71.25" x14ac:dyDescent="0.2">
      <c r="A117" s="57">
        <v>109</v>
      </c>
      <c r="B117" s="19" t="s">
        <v>31</v>
      </c>
      <c r="C117" s="21" t="s">
        <v>243</v>
      </c>
      <c r="D117" s="22" t="s">
        <v>78</v>
      </c>
      <c r="E117" s="73" t="s">
        <v>244</v>
      </c>
      <c r="F117" s="22">
        <v>30</v>
      </c>
      <c r="G117" s="24" t="s">
        <v>245</v>
      </c>
      <c r="H117" s="59">
        <v>65000</v>
      </c>
      <c r="I117" s="7" t="s">
        <v>38</v>
      </c>
      <c r="J117" s="7" t="s">
        <v>799</v>
      </c>
    </row>
    <row r="118" spans="1:10" ht="85.5" x14ac:dyDescent="0.2">
      <c r="A118" s="57">
        <v>110</v>
      </c>
      <c r="B118" s="19" t="s">
        <v>31</v>
      </c>
      <c r="C118" s="21" t="s">
        <v>246</v>
      </c>
      <c r="D118" s="22" t="s">
        <v>78</v>
      </c>
      <c r="E118" s="73" t="s">
        <v>247</v>
      </c>
      <c r="F118" s="22">
        <v>24</v>
      </c>
      <c r="G118" s="24" t="s">
        <v>248</v>
      </c>
      <c r="H118" s="59">
        <v>300000</v>
      </c>
      <c r="I118" s="7" t="s">
        <v>38</v>
      </c>
      <c r="J118" s="7" t="s">
        <v>799</v>
      </c>
    </row>
    <row r="119" spans="1:10" ht="42.75" x14ac:dyDescent="0.2">
      <c r="A119" s="57">
        <v>111</v>
      </c>
      <c r="B119" s="19" t="s">
        <v>31</v>
      </c>
      <c r="C119" s="21" t="s">
        <v>249</v>
      </c>
      <c r="D119" s="22" t="s">
        <v>78</v>
      </c>
      <c r="E119" s="73" t="s">
        <v>250</v>
      </c>
      <c r="F119" s="22">
        <v>25</v>
      </c>
      <c r="G119" s="24" t="s">
        <v>251</v>
      </c>
      <c r="H119" s="59">
        <v>150000</v>
      </c>
      <c r="I119" s="7" t="s">
        <v>38</v>
      </c>
      <c r="J119" s="7" t="s">
        <v>799</v>
      </c>
    </row>
    <row r="120" spans="1:10" ht="42.75" x14ac:dyDescent="0.2">
      <c r="A120" s="57">
        <v>112</v>
      </c>
      <c r="B120" s="19" t="s">
        <v>31</v>
      </c>
      <c r="C120" s="21" t="s">
        <v>252</v>
      </c>
      <c r="D120" s="22" t="s">
        <v>78</v>
      </c>
      <c r="E120" s="73" t="s">
        <v>253</v>
      </c>
      <c r="F120" s="22">
        <v>20</v>
      </c>
      <c r="G120" s="24" t="s">
        <v>254</v>
      </c>
      <c r="H120" s="59">
        <v>100000</v>
      </c>
      <c r="I120" s="7" t="s">
        <v>38</v>
      </c>
      <c r="J120" s="7" t="s">
        <v>799</v>
      </c>
    </row>
    <row r="121" spans="1:10" ht="42.75" x14ac:dyDescent="0.2">
      <c r="A121" s="57">
        <v>113</v>
      </c>
      <c r="B121" s="19" t="s">
        <v>31</v>
      </c>
      <c r="C121" s="21" t="s">
        <v>255</v>
      </c>
      <c r="D121" s="22" t="s">
        <v>78</v>
      </c>
      <c r="E121" s="73" t="s">
        <v>256</v>
      </c>
      <c r="F121" s="22">
        <v>10</v>
      </c>
      <c r="G121" s="24" t="s">
        <v>239</v>
      </c>
      <c r="H121" s="59">
        <v>45000</v>
      </c>
      <c r="I121" s="7" t="s">
        <v>38</v>
      </c>
      <c r="J121" s="7" t="s">
        <v>799</v>
      </c>
    </row>
    <row r="122" spans="1:10" ht="42.75" x14ac:dyDescent="0.2">
      <c r="A122" s="57">
        <v>114</v>
      </c>
      <c r="B122" s="19" t="s">
        <v>31</v>
      </c>
      <c r="C122" s="21" t="s">
        <v>257</v>
      </c>
      <c r="D122" s="22" t="s">
        <v>78</v>
      </c>
      <c r="E122" s="73" t="s">
        <v>258</v>
      </c>
      <c r="F122" s="22">
        <v>10</v>
      </c>
      <c r="G122" s="24" t="s">
        <v>239</v>
      </c>
      <c r="H122" s="59">
        <v>65000</v>
      </c>
      <c r="I122" s="7" t="s">
        <v>38</v>
      </c>
      <c r="J122" s="7" t="s">
        <v>799</v>
      </c>
    </row>
    <row r="123" spans="1:10" ht="42.75" x14ac:dyDescent="0.2">
      <c r="A123" s="57">
        <v>115</v>
      </c>
      <c r="B123" s="19" t="s">
        <v>31</v>
      </c>
      <c r="C123" s="21" t="s">
        <v>259</v>
      </c>
      <c r="D123" s="22" t="s">
        <v>78</v>
      </c>
      <c r="E123" s="73" t="s">
        <v>260</v>
      </c>
      <c r="F123" s="22">
        <v>5</v>
      </c>
      <c r="G123" s="24" t="s">
        <v>239</v>
      </c>
      <c r="H123" s="59">
        <v>50000</v>
      </c>
      <c r="I123" s="7" t="s">
        <v>38</v>
      </c>
      <c r="J123" s="7" t="s">
        <v>799</v>
      </c>
    </row>
    <row r="124" spans="1:10" ht="57" x14ac:dyDescent="0.2">
      <c r="A124" s="57">
        <v>116</v>
      </c>
      <c r="B124" s="19" t="s">
        <v>31</v>
      </c>
      <c r="C124" s="21" t="s">
        <v>261</v>
      </c>
      <c r="D124" s="22" t="s">
        <v>78</v>
      </c>
      <c r="E124" s="73" t="s">
        <v>262</v>
      </c>
      <c r="F124" s="22">
        <v>40</v>
      </c>
      <c r="G124" s="24" t="s">
        <v>239</v>
      </c>
      <c r="H124" s="59">
        <v>100000</v>
      </c>
      <c r="I124" s="7" t="s">
        <v>38</v>
      </c>
      <c r="J124" s="7" t="s">
        <v>799</v>
      </c>
    </row>
    <row r="125" spans="1:10" ht="42.75" x14ac:dyDescent="0.2">
      <c r="A125" s="57">
        <v>117</v>
      </c>
      <c r="B125" s="19" t="s">
        <v>31</v>
      </c>
      <c r="C125" s="21" t="s">
        <v>263</v>
      </c>
      <c r="D125" s="22" t="s">
        <v>78</v>
      </c>
      <c r="E125" s="73" t="s">
        <v>264</v>
      </c>
      <c r="F125" s="22">
        <v>17</v>
      </c>
      <c r="G125" s="24" t="s">
        <v>239</v>
      </c>
      <c r="H125" s="59">
        <v>150000</v>
      </c>
      <c r="I125" s="7" t="s">
        <v>38</v>
      </c>
      <c r="J125" s="7" t="s">
        <v>799</v>
      </c>
    </row>
    <row r="126" spans="1:10" ht="42.75" x14ac:dyDescent="0.2">
      <c r="A126" s="57">
        <v>118</v>
      </c>
      <c r="B126" s="19" t="s">
        <v>31</v>
      </c>
      <c r="C126" s="21" t="s">
        <v>265</v>
      </c>
      <c r="D126" s="22" t="s">
        <v>78</v>
      </c>
      <c r="E126" s="73" t="s">
        <v>768</v>
      </c>
      <c r="F126" s="22">
        <v>6</v>
      </c>
      <c r="G126" s="24" t="s">
        <v>266</v>
      </c>
      <c r="H126" s="59">
        <v>100000</v>
      </c>
      <c r="I126" s="7" t="s">
        <v>38</v>
      </c>
      <c r="J126" s="7" t="s">
        <v>799</v>
      </c>
    </row>
    <row r="127" spans="1:10" ht="85.5" x14ac:dyDescent="0.2">
      <c r="A127" s="57">
        <v>119</v>
      </c>
      <c r="B127" s="19" t="s">
        <v>31</v>
      </c>
      <c r="C127" s="21" t="s">
        <v>267</v>
      </c>
      <c r="D127" s="22" t="s">
        <v>78</v>
      </c>
      <c r="E127" s="73" t="s">
        <v>268</v>
      </c>
      <c r="F127" s="22">
        <v>15</v>
      </c>
      <c r="G127" s="24" t="s">
        <v>269</v>
      </c>
      <c r="H127" s="59">
        <v>90000</v>
      </c>
      <c r="I127" s="7" t="s">
        <v>38</v>
      </c>
      <c r="J127" s="7" t="s">
        <v>799</v>
      </c>
    </row>
    <row r="128" spans="1:10" ht="72.75" x14ac:dyDescent="0.2">
      <c r="A128" s="57">
        <v>120</v>
      </c>
      <c r="B128" s="19" t="s">
        <v>31</v>
      </c>
      <c r="C128" s="21" t="s">
        <v>270</v>
      </c>
      <c r="D128" s="22" t="s">
        <v>78</v>
      </c>
      <c r="E128" s="73" t="s">
        <v>769</v>
      </c>
      <c r="F128" s="22">
        <v>25</v>
      </c>
      <c r="G128" s="24" t="s">
        <v>271</v>
      </c>
      <c r="H128" s="59">
        <v>450000</v>
      </c>
      <c r="I128" s="7" t="s">
        <v>38</v>
      </c>
      <c r="J128" s="7" t="s">
        <v>799</v>
      </c>
    </row>
    <row r="129" spans="1:10" ht="42.75" x14ac:dyDescent="0.2">
      <c r="A129" s="57">
        <v>121</v>
      </c>
      <c r="B129" s="19" t="s">
        <v>31</v>
      </c>
      <c r="C129" s="21" t="s">
        <v>272</v>
      </c>
      <c r="D129" s="22" t="s">
        <v>78</v>
      </c>
      <c r="E129" s="73" t="s">
        <v>273</v>
      </c>
      <c r="F129" s="22">
        <v>32</v>
      </c>
      <c r="G129" s="24" t="s">
        <v>274</v>
      </c>
      <c r="H129" s="59">
        <v>200000</v>
      </c>
      <c r="I129" s="7" t="s">
        <v>38</v>
      </c>
      <c r="J129" s="7" t="s">
        <v>799</v>
      </c>
    </row>
    <row r="130" spans="1:10" ht="86.25" x14ac:dyDescent="0.2">
      <c r="A130" s="57">
        <v>122</v>
      </c>
      <c r="B130" s="19" t="s">
        <v>31</v>
      </c>
      <c r="C130" s="21" t="s">
        <v>275</v>
      </c>
      <c r="D130" s="22" t="s">
        <v>78</v>
      </c>
      <c r="E130" s="73" t="s">
        <v>770</v>
      </c>
      <c r="F130" s="22">
        <v>6</v>
      </c>
      <c r="G130" s="24" t="s">
        <v>92</v>
      </c>
      <c r="H130" s="59">
        <v>100000</v>
      </c>
      <c r="I130" s="7" t="s">
        <v>38</v>
      </c>
      <c r="J130" s="7" t="s">
        <v>799</v>
      </c>
    </row>
    <row r="131" spans="1:10" ht="100.5" x14ac:dyDescent="0.2">
      <c r="A131" s="57">
        <v>123</v>
      </c>
      <c r="B131" s="19" t="s">
        <v>31</v>
      </c>
      <c r="C131" s="21" t="s">
        <v>275</v>
      </c>
      <c r="D131" s="22" t="s">
        <v>78</v>
      </c>
      <c r="E131" s="73" t="s">
        <v>771</v>
      </c>
      <c r="F131" s="22">
        <v>5</v>
      </c>
      <c r="G131" s="24" t="s">
        <v>276</v>
      </c>
      <c r="H131" s="59">
        <v>100000</v>
      </c>
      <c r="I131" s="7" t="s">
        <v>38</v>
      </c>
      <c r="J131" s="7" t="s">
        <v>799</v>
      </c>
    </row>
    <row r="132" spans="1:10" ht="42.75" x14ac:dyDescent="0.2">
      <c r="A132" s="57">
        <v>124</v>
      </c>
      <c r="B132" s="19" t="s">
        <v>31</v>
      </c>
      <c r="C132" s="21" t="s">
        <v>277</v>
      </c>
      <c r="D132" s="22" t="s">
        <v>78</v>
      </c>
      <c r="E132" s="73" t="s">
        <v>278</v>
      </c>
      <c r="F132" s="22">
        <v>20</v>
      </c>
      <c r="G132" s="24" t="s">
        <v>92</v>
      </c>
      <c r="H132" s="59">
        <v>140000</v>
      </c>
      <c r="I132" s="7" t="s">
        <v>38</v>
      </c>
      <c r="J132" s="7" t="s">
        <v>799</v>
      </c>
    </row>
    <row r="133" spans="1:10" ht="87" x14ac:dyDescent="0.2">
      <c r="A133" s="57">
        <v>125</v>
      </c>
      <c r="B133" s="19" t="s">
        <v>31</v>
      </c>
      <c r="C133" s="21" t="s">
        <v>279</v>
      </c>
      <c r="D133" s="22" t="s">
        <v>78</v>
      </c>
      <c r="E133" s="73" t="s">
        <v>772</v>
      </c>
      <c r="F133" s="22">
        <v>2</v>
      </c>
      <c r="G133" s="24" t="s">
        <v>280</v>
      </c>
      <c r="H133" s="59">
        <v>8000</v>
      </c>
      <c r="I133" s="7" t="s">
        <v>38</v>
      </c>
      <c r="J133" s="7" t="s">
        <v>799</v>
      </c>
    </row>
    <row r="134" spans="1:10" ht="57.75" x14ac:dyDescent="0.2">
      <c r="A134" s="57">
        <v>126</v>
      </c>
      <c r="B134" s="19" t="s">
        <v>31</v>
      </c>
      <c r="C134" s="21" t="s">
        <v>281</v>
      </c>
      <c r="D134" s="22" t="s">
        <v>78</v>
      </c>
      <c r="E134" s="73" t="s">
        <v>773</v>
      </c>
      <c r="F134" s="22">
        <v>11</v>
      </c>
      <c r="G134" s="24" t="s">
        <v>282</v>
      </c>
      <c r="H134" s="59">
        <v>44000</v>
      </c>
      <c r="I134" s="7" t="s">
        <v>38</v>
      </c>
      <c r="J134" s="7" t="s">
        <v>799</v>
      </c>
    </row>
    <row r="135" spans="1:10" ht="42.75" x14ac:dyDescent="0.2">
      <c r="A135" s="57">
        <v>127</v>
      </c>
      <c r="B135" s="19" t="s">
        <v>31</v>
      </c>
      <c r="C135" s="21" t="s">
        <v>237</v>
      </c>
      <c r="D135" s="22" t="s">
        <v>78</v>
      </c>
      <c r="E135" s="73" t="s">
        <v>283</v>
      </c>
      <c r="F135" s="22">
        <v>10</v>
      </c>
      <c r="G135" s="24" t="s">
        <v>284</v>
      </c>
      <c r="H135" s="59">
        <v>65000</v>
      </c>
      <c r="I135" s="7" t="s">
        <v>38</v>
      </c>
      <c r="J135" s="7" t="s">
        <v>799</v>
      </c>
    </row>
    <row r="136" spans="1:10" ht="129" x14ac:dyDescent="0.2">
      <c r="A136" s="57">
        <v>128</v>
      </c>
      <c r="B136" s="19" t="s">
        <v>31</v>
      </c>
      <c r="C136" s="21" t="s">
        <v>285</v>
      </c>
      <c r="D136" s="22" t="s">
        <v>78</v>
      </c>
      <c r="E136" s="73" t="s">
        <v>774</v>
      </c>
      <c r="F136" s="22">
        <v>5</v>
      </c>
      <c r="G136" s="24" t="s">
        <v>286</v>
      </c>
      <c r="H136" s="59">
        <v>40000</v>
      </c>
      <c r="I136" s="7" t="s">
        <v>38</v>
      </c>
      <c r="J136" s="7" t="s">
        <v>799</v>
      </c>
    </row>
    <row r="137" spans="1:10" ht="143.25" x14ac:dyDescent="0.2">
      <c r="A137" s="57">
        <v>129</v>
      </c>
      <c r="B137" s="19" t="s">
        <v>31</v>
      </c>
      <c r="C137" s="21" t="s">
        <v>287</v>
      </c>
      <c r="D137" s="22" t="s">
        <v>78</v>
      </c>
      <c r="E137" s="73" t="s">
        <v>775</v>
      </c>
      <c r="F137" s="22">
        <v>10</v>
      </c>
      <c r="G137" s="24" t="s">
        <v>288</v>
      </c>
      <c r="H137" s="59">
        <v>150000</v>
      </c>
      <c r="I137" s="7" t="s">
        <v>38</v>
      </c>
      <c r="J137" s="7" t="s">
        <v>799</v>
      </c>
    </row>
    <row r="138" spans="1:10" ht="143.25" x14ac:dyDescent="0.2">
      <c r="A138" s="57">
        <v>130</v>
      </c>
      <c r="B138" s="19" t="s">
        <v>31</v>
      </c>
      <c r="C138" s="21" t="s">
        <v>289</v>
      </c>
      <c r="D138" s="22" t="s">
        <v>78</v>
      </c>
      <c r="E138" s="73" t="s">
        <v>776</v>
      </c>
      <c r="F138" s="22">
        <v>5</v>
      </c>
      <c r="G138" s="24" t="s">
        <v>239</v>
      </c>
      <c r="H138" s="59">
        <v>35000</v>
      </c>
      <c r="I138" s="7" t="s">
        <v>38</v>
      </c>
      <c r="J138" s="7" t="s">
        <v>799</v>
      </c>
    </row>
    <row r="139" spans="1:10" ht="85.5" x14ac:dyDescent="0.2">
      <c r="A139" s="57">
        <v>131</v>
      </c>
      <c r="B139" s="19" t="s">
        <v>31</v>
      </c>
      <c r="C139" s="21" t="s">
        <v>290</v>
      </c>
      <c r="D139" s="22" t="s">
        <v>78</v>
      </c>
      <c r="E139" s="73" t="s">
        <v>291</v>
      </c>
      <c r="F139" s="22">
        <v>10</v>
      </c>
      <c r="G139" s="24" t="s">
        <v>292</v>
      </c>
      <c r="H139" s="59">
        <v>40000</v>
      </c>
      <c r="I139" s="7" t="s">
        <v>38</v>
      </c>
      <c r="J139" s="7" t="s">
        <v>799</v>
      </c>
    </row>
    <row r="140" spans="1:10" ht="57" x14ac:dyDescent="0.2">
      <c r="A140" s="57">
        <v>132</v>
      </c>
      <c r="B140" s="19" t="s">
        <v>31</v>
      </c>
      <c r="C140" s="21" t="s">
        <v>293</v>
      </c>
      <c r="D140" s="22" t="s">
        <v>78</v>
      </c>
      <c r="E140" s="76" t="s">
        <v>294</v>
      </c>
      <c r="F140" s="22">
        <v>1</v>
      </c>
      <c r="G140" s="24" t="s">
        <v>295</v>
      </c>
      <c r="H140" s="59">
        <v>50000</v>
      </c>
      <c r="I140" s="7" t="s">
        <v>38</v>
      </c>
      <c r="J140" s="7" t="s">
        <v>799</v>
      </c>
    </row>
    <row r="141" spans="1:10" ht="86.25" x14ac:dyDescent="0.2">
      <c r="A141" s="57">
        <v>133</v>
      </c>
      <c r="B141" s="19" t="s">
        <v>31</v>
      </c>
      <c r="C141" s="21" t="s">
        <v>296</v>
      </c>
      <c r="D141" s="22" t="s">
        <v>78</v>
      </c>
      <c r="E141" s="73" t="s">
        <v>777</v>
      </c>
      <c r="F141" s="22">
        <v>4</v>
      </c>
      <c r="G141" s="24" t="s">
        <v>288</v>
      </c>
      <c r="H141" s="59">
        <v>50000</v>
      </c>
      <c r="I141" s="7" t="s">
        <v>38</v>
      </c>
      <c r="J141" s="7" t="s">
        <v>799</v>
      </c>
    </row>
    <row r="142" spans="1:10" ht="85.5" x14ac:dyDescent="0.2">
      <c r="A142" s="57">
        <v>134</v>
      </c>
      <c r="B142" s="19" t="s">
        <v>31</v>
      </c>
      <c r="C142" s="21" t="s">
        <v>297</v>
      </c>
      <c r="D142" s="22" t="s">
        <v>78</v>
      </c>
      <c r="E142" s="73" t="s">
        <v>298</v>
      </c>
      <c r="F142" s="22">
        <v>5</v>
      </c>
      <c r="G142" s="24" t="s">
        <v>299</v>
      </c>
      <c r="H142" s="59">
        <v>30000</v>
      </c>
      <c r="I142" s="7" t="s">
        <v>38</v>
      </c>
      <c r="J142" s="7" t="s">
        <v>799</v>
      </c>
    </row>
    <row r="143" spans="1:10" ht="42.75" x14ac:dyDescent="0.2">
      <c r="A143" s="57">
        <v>135</v>
      </c>
      <c r="B143" s="19" t="s">
        <v>31</v>
      </c>
      <c r="C143" s="21" t="s">
        <v>300</v>
      </c>
      <c r="D143" s="22" t="s">
        <v>78</v>
      </c>
      <c r="E143" s="73" t="s">
        <v>301</v>
      </c>
      <c r="F143" s="22">
        <v>15</v>
      </c>
      <c r="G143" s="24" t="s">
        <v>239</v>
      </c>
      <c r="H143" s="59">
        <v>45000</v>
      </c>
      <c r="I143" s="7" t="s">
        <v>38</v>
      </c>
      <c r="J143" s="7" t="s">
        <v>799</v>
      </c>
    </row>
    <row r="144" spans="1:10" ht="85.5" x14ac:dyDescent="0.2">
      <c r="A144" s="57">
        <v>136</v>
      </c>
      <c r="B144" s="19" t="s">
        <v>31</v>
      </c>
      <c r="C144" s="21" t="s">
        <v>302</v>
      </c>
      <c r="D144" s="22" t="s">
        <v>78</v>
      </c>
      <c r="E144" s="73" t="s">
        <v>303</v>
      </c>
      <c r="F144" s="22">
        <v>10</v>
      </c>
      <c r="G144" s="24" t="s">
        <v>299</v>
      </c>
      <c r="H144" s="59">
        <v>45000</v>
      </c>
      <c r="I144" s="7" t="s">
        <v>38</v>
      </c>
      <c r="J144" s="7" t="s">
        <v>799</v>
      </c>
    </row>
    <row r="145" spans="1:10" ht="143.25" x14ac:dyDescent="0.2">
      <c r="A145" s="57">
        <v>137</v>
      </c>
      <c r="B145" s="19" t="s">
        <v>31</v>
      </c>
      <c r="C145" s="21" t="s">
        <v>304</v>
      </c>
      <c r="D145" s="22" t="s">
        <v>78</v>
      </c>
      <c r="E145" s="73" t="s">
        <v>778</v>
      </c>
      <c r="F145" s="22">
        <v>15</v>
      </c>
      <c r="G145" s="24" t="s">
        <v>239</v>
      </c>
      <c r="H145" s="59">
        <v>60000</v>
      </c>
      <c r="I145" s="7" t="s">
        <v>38</v>
      </c>
      <c r="J145" s="7" t="s">
        <v>799</v>
      </c>
    </row>
    <row r="146" spans="1:10" ht="42.75" x14ac:dyDescent="0.2">
      <c r="A146" s="57">
        <v>138</v>
      </c>
      <c r="B146" s="19" t="s">
        <v>31</v>
      </c>
      <c r="C146" s="21" t="s">
        <v>305</v>
      </c>
      <c r="D146" s="22" t="s">
        <v>78</v>
      </c>
      <c r="E146" s="76" t="s">
        <v>306</v>
      </c>
      <c r="F146" s="22">
        <v>3</v>
      </c>
      <c r="G146" s="22" t="s">
        <v>307</v>
      </c>
      <c r="H146" s="59">
        <v>15000</v>
      </c>
      <c r="I146" s="7" t="s">
        <v>38</v>
      </c>
      <c r="J146" s="7" t="s">
        <v>799</v>
      </c>
    </row>
    <row r="147" spans="1:10" ht="42.75" x14ac:dyDescent="0.2">
      <c r="A147" s="57">
        <v>139</v>
      </c>
      <c r="B147" s="19" t="s">
        <v>31</v>
      </c>
      <c r="C147" s="21" t="s">
        <v>308</v>
      </c>
      <c r="D147" s="22" t="s">
        <v>78</v>
      </c>
      <c r="E147" s="76" t="s">
        <v>309</v>
      </c>
      <c r="F147" s="22">
        <v>3</v>
      </c>
      <c r="G147" s="22" t="s">
        <v>239</v>
      </c>
      <c r="H147" s="59">
        <v>40000</v>
      </c>
      <c r="I147" s="7" t="s">
        <v>38</v>
      </c>
      <c r="J147" s="7" t="s">
        <v>799</v>
      </c>
    </row>
    <row r="148" spans="1:10" ht="71.25" x14ac:dyDescent="0.2">
      <c r="A148" s="57">
        <v>140</v>
      </c>
      <c r="B148" s="19" t="s">
        <v>31</v>
      </c>
      <c r="C148" s="21" t="s">
        <v>310</v>
      </c>
      <c r="D148" s="22" t="s">
        <v>78</v>
      </c>
      <c r="E148" s="73" t="s">
        <v>311</v>
      </c>
      <c r="F148" s="22">
        <v>5</v>
      </c>
      <c r="G148" s="24" t="s">
        <v>312</v>
      </c>
      <c r="H148" s="59">
        <v>24000</v>
      </c>
      <c r="I148" s="7" t="s">
        <v>38</v>
      </c>
      <c r="J148" s="7" t="s">
        <v>799</v>
      </c>
    </row>
    <row r="149" spans="1:10" ht="42.75" x14ac:dyDescent="0.2">
      <c r="A149" s="57">
        <v>141</v>
      </c>
      <c r="B149" s="19" t="s">
        <v>31</v>
      </c>
      <c r="C149" s="21" t="s">
        <v>313</v>
      </c>
      <c r="D149" s="22" t="s">
        <v>78</v>
      </c>
      <c r="E149" s="73" t="s">
        <v>314</v>
      </c>
      <c r="F149" s="22">
        <v>75</v>
      </c>
      <c r="G149" s="24" t="s">
        <v>56</v>
      </c>
      <c r="H149" s="59">
        <v>250000</v>
      </c>
      <c r="I149" s="7" t="s">
        <v>38</v>
      </c>
      <c r="J149" s="7" t="s">
        <v>799</v>
      </c>
    </row>
    <row r="150" spans="1:10" ht="42.75" x14ac:dyDescent="0.2">
      <c r="A150" s="57">
        <v>142</v>
      </c>
      <c r="B150" s="19" t="s">
        <v>573</v>
      </c>
      <c r="C150" s="46" t="s">
        <v>586</v>
      </c>
      <c r="D150" s="54" t="s">
        <v>78</v>
      </c>
      <c r="E150" s="75" t="s">
        <v>587</v>
      </c>
      <c r="F150" s="44">
        <v>4</v>
      </c>
      <c r="G150" s="22" t="s">
        <v>588</v>
      </c>
      <c r="H150" s="59">
        <v>60000</v>
      </c>
      <c r="I150" s="7" t="s">
        <v>38</v>
      </c>
      <c r="J150" s="7" t="s">
        <v>799</v>
      </c>
    </row>
    <row r="151" spans="1:10" ht="42.75" x14ac:dyDescent="0.2">
      <c r="A151" s="57">
        <v>143</v>
      </c>
      <c r="B151" s="19" t="s">
        <v>573</v>
      </c>
      <c r="C151" s="50" t="s">
        <v>589</v>
      </c>
      <c r="D151" s="55" t="s">
        <v>78</v>
      </c>
      <c r="E151" s="75" t="s">
        <v>590</v>
      </c>
      <c r="F151" s="53">
        <v>2</v>
      </c>
      <c r="G151" s="35" t="s">
        <v>591</v>
      </c>
      <c r="H151" s="59">
        <v>40000</v>
      </c>
      <c r="I151" s="7" t="s">
        <v>38</v>
      </c>
      <c r="J151" s="7" t="s">
        <v>799</v>
      </c>
    </row>
    <row r="152" spans="1:10" ht="42.75" x14ac:dyDescent="0.2">
      <c r="A152" s="57">
        <v>144</v>
      </c>
      <c r="B152" s="19" t="s">
        <v>573</v>
      </c>
      <c r="C152" s="50" t="s">
        <v>592</v>
      </c>
      <c r="D152" s="55" t="s">
        <v>78</v>
      </c>
      <c r="E152" s="75" t="s">
        <v>593</v>
      </c>
      <c r="F152" s="53">
        <v>12</v>
      </c>
      <c r="G152" s="35" t="s">
        <v>1641</v>
      </c>
      <c r="H152" s="59">
        <v>60000</v>
      </c>
      <c r="I152" s="7" t="s">
        <v>38</v>
      </c>
      <c r="J152" s="7" t="s">
        <v>799</v>
      </c>
    </row>
    <row r="153" spans="1:10" ht="42.75" x14ac:dyDescent="0.2">
      <c r="A153" s="57">
        <v>145</v>
      </c>
      <c r="B153" s="19" t="s">
        <v>573</v>
      </c>
      <c r="C153" s="50" t="s">
        <v>240</v>
      </c>
      <c r="D153" s="55" t="s">
        <v>78</v>
      </c>
      <c r="E153" s="75" t="s">
        <v>594</v>
      </c>
      <c r="F153" s="53">
        <v>3</v>
      </c>
      <c r="G153" s="27" t="s">
        <v>242</v>
      </c>
      <c r="H153" s="59">
        <v>60000</v>
      </c>
      <c r="I153" s="7" t="s">
        <v>38</v>
      </c>
      <c r="J153" s="7" t="s">
        <v>799</v>
      </c>
    </row>
    <row r="154" spans="1:10" ht="42.75" x14ac:dyDescent="0.2">
      <c r="A154" s="57">
        <v>146</v>
      </c>
      <c r="B154" s="19" t="s">
        <v>573</v>
      </c>
      <c r="C154" s="50" t="s">
        <v>249</v>
      </c>
      <c r="D154" s="55" t="s">
        <v>78</v>
      </c>
      <c r="E154" s="75" t="s">
        <v>595</v>
      </c>
      <c r="F154" s="53">
        <v>6</v>
      </c>
      <c r="G154" s="35" t="s">
        <v>248</v>
      </c>
      <c r="H154" s="59">
        <v>36000</v>
      </c>
      <c r="I154" s="7" t="s">
        <v>38</v>
      </c>
      <c r="J154" s="7" t="s">
        <v>799</v>
      </c>
    </row>
    <row r="155" spans="1:10" ht="42.75" x14ac:dyDescent="0.2">
      <c r="A155" s="57">
        <v>147</v>
      </c>
      <c r="B155" s="19" t="s">
        <v>573</v>
      </c>
      <c r="C155" s="50" t="s">
        <v>596</v>
      </c>
      <c r="D155" s="55" t="s">
        <v>78</v>
      </c>
      <c r="E155" s="75" t="s">
        <v>597</v>
      </c>
      <c r="F155" s="53">
        <v>4</v>
      </c>
      <c r="G155" s="35" t="s">
        <v>598</v>
      </c>
      <c r="H155" s="59">
        <v>70000</v>
      </c>
      <c r="I155" s="7" t="s">
        <v>38</v>
      </c>
      <c r="J155" s="7" t="s">
        <v>799</v>
      </c>
    </row>
    <row r="156" spans="1:10" ht="42.75" x14ac:dyDescent="0.2">
      <c r="A156" s="57">
        <v>148</v>
      </c>
      <c r="B156" s="19" t="s">
        <v>573</v>
      </c>
      <c r="C156" s="47" t="s">
        <v>246</v>
      </c>
      <c r="D156" s="54" t="s">
        <v>78</v>
      </c>
      <c r="E156" s="75" t="s">
        <v>599</v>
      </c>
      <c r="F156" s="44">
        <v>6</v>
      </c>
      <c r="G156" s="24" t="s">
        <v>248</v>
      </c>
      <c r="H156" s="59">
        <v>150000</v>
      </c>
      <c r="I156" s="7" t="s">
        <v>38</v>
      </c>
      <c r="J156" s="7" t="s">
        <v>799</v>
      </c>
    </row>
    <row r="157" spans="1:10" ht="42.75" x14ac:dyDescent="0.2">
      <c r="A157" s="57">
        <v>149</v>
      </c>
      <c r="B157" s="19" t="s">
        <v>573</v>
      </c>
      <c r="C157" s="50" t="s">
        <v>600</v>
      </c>
      <c r="D157" s="55" t="s">
        <v>78</v>
      </c>
      <c r="E157" s="75" t="s">
        <v>601</v>
      </c>
      <c r="F157" s="53">
        <v>2</v>
      </c>
      <c r="G157" s="35" t="s">
        <v>602</v>
      </c>
      <c r="H157" s="59">
        <v>80000</v>
      </c>
      <c r="I157" s="7" t="s">
        <v>38</v>
      </c>
      <c r="J157" s="7" t="s">
        <v>799</v>
      </c>
    </row>
    <row r="158" spans="1:10" ht="42.75" x14ac:dyDescent="0.2">
      <c r="A158" s="57">
        <v>150</v>
      </c>
      <c r="B158" s="19" t="s">
        <v>573</v>
      </c>
      <c r="C158" s="50" t="s">
        <v>603</v>
      </c>
      <c r="D158" s="55" t="s">
        <v>78</v>
      </c>
      <c r="E158" s="75" t="s">
        <v>604</v>
      </c>
      <c r="F158" s="53">
        <v>2</v>
      </c>
      <c r="G158" s="35" t="s">
        <v>239</v>
      </c>
      <c r="H158" s="59">
        <v>30000</v>
      </c>
      <c r="I158" s="7" t="s">
        <v>38</v>
      </c>
      <c r="J158" s="7" t="s">
        <v>799</v>
      </c>
    </row>
    <row r="159" spans="1:10" ht="42.75" x14ac:dyDescent="0.2">
      <c r="A159" s="57">
        <v>151</v>
      </c>
      <c r="B159" s="19" t="s">
        <v>573</v>
      </c>
      <c r="C159" s="47" t="s">
        <v>605</v>
      </c>
      <c r="D159" s="54" t="s">
        <v>78</v>
      </c>
      <c r="E159" s="75" t="s">
        <v>606</v>
      </c>
      <c r="F159" s="53">
        <v>1</v>
      </c>
      <c r="G159" s="22" t="s">
        <v>607</v>
      </c>
      <c r="H159" s="59">
        <v>10000</v>
      </c>
      <c r="I159" s="7" t="s">
        <v>38</v>
      </c>
      <c r="J159" s="7" t="s">
        <v>799</v>
      </c>
    </row>
    <row r="160" spans="1:10" ht="42.75" x14ac:dyDescent="0.2">
      <c r="A160" s="57">
        <v>152</v>
      </c>
      <c r="B160" s="19" t="s">
        <v>573</v>
      </c>
      <c r="C160" s="50" t="s">
        <v>608</v>
      </c>
      <c r="D160" s="55" t="s">
        <v>78</v>
      </c>
      <c r="E160" s="75" t="s">
        <v>609</v>
      </c>
      <c r="F160" s="53">
        <v>4</v>
      </c>
      <c r="G160" s="35" t="s">
        <v>610</v>
      </c>
      <c r="H160" s="59">
        <v>36000</v>
      </c>
      <c r="I160" s="7" t="s">
        <v>38</v>
      </c>
      <c r="J160" s="7" t="s">
        <v>799</v>
      </c>
    </row>
    <row r="161" spans="1:10" ht="42.75" x14ac:dyDescent="0.2">
      <c r="A161" s="57">
        <v>153</v>
      </c>
      <c r="B161" s="19" t="s">
        <v>573</v>
      </c>
      <c r="C161" s="50" t="s">
        <v>611</v>
      </c>
      <c r="D161" s="55" t="s">
        <v>78</v>
      </c>
      <c r="E161" s="75" t="s">
        <v>612</v>
      </c>
      <c r="F161" s="53">
        <v>2</v>
      </c>
      <c r="G161" s="35" t="s">
        <v>613</v>
      </c>
      <c r="H161" s="59">
        <v>46000</v>
      </c>
      <c r="I161" s="7" t="s">
        <v>38</v>
      </c>
      <c r="J161" s="7" t="s">
        <v>799</v>
      </c>
    </row>
    <row r="162" spans="1:10" ht="42.75" x14ac:dyDescent="0.2">
      <c r="A162" s="57">
        <v>154</v>
      </c>
      <c r="B162" s="19" t="s">
        <v>573</v>
      </c>
      <c r="C162" s="50" t="s">
        <v>255</v>
      </c>
      <c r="D162" s="55" t="s">
        <v>78</v>
      </c>
      <c r="E162" s="75" t="s">
        <v>614</v>
      </c>
      <c r="F162" s="53">
        <v>2</v>
      </c>
      <c r="G162" s="35" t="s">
        <v>615</v>
      </c>
      <c r="H162" s="59">
        <v>19000</v>
      </c>
      <c r="I162" s="7" t="s">
        <v>38</v>
      </c>
      <c r="J162" s="7" t="s">
        <v>799</v>
      </c>
    </row>
    <row r="163" spans="1:10" ht="42.75" x14ac:dyDescent="0.2">
      <c r="A163" s="57">
        <v>155</v>
      </c>
      <c r="B163" s="19" t="s">
        <v>573</v>
      </c>
      <c r="C163" s="50" t="s">
        <v>616</v>
      </c>
      <c r="D163" s="55" t="s">
        <v>78</v>
      </c>
      <c r="E163" s="75" t="s">
        <v>617</v>
      </c>
      <c r="F163" s="53">
        <v>10</v>
      </c>
      <c r="G163" s="35" t="s">
        <v>588</v>
      </c>
      <c r="H163" s="59">
        <v>280000</v>
      </c>
      <c r="I163" s="7" t="s">
        <v>38</v>
      </c>
      <c r="J163" s="7" t="s">
        <v>799</v>
      </c>
    </row>
    <row r="164" spans="1:10" ht="42.75" x14ac:dyDescent="0.2">
      <c r="A164" s="57">
        <v>156</v>
      </c>
      <c r="B164" s="19" t="s">
        <v>573</v>
      </c>
      <c r="C164" s="50" t="s">
        <v>618</v>
      </c>
      <c r="D164" s="55" t="s">
        <v>78</v>
      </c>
      <c r="E164" s="75" t="s">
        <v>619</v>
      </c>
      <c r="F164" s="53">
        <v>2</v>
      </c>
      <c r="G164" s="35" t="s">
        <v>269</v>
      </c>
      <c r="H164" s="59">
        <v>32000</v>
      </c>
      <c r="I164" s="7" t="s">
        <v>38</v>
      </c>
      <c r="J164" s="7" t="s">
        <v>799</v>
      </c>
    </row>
    <row r="165" spans="1:10" ht="42.75" x14ac:dyDescent="0.2">
      <c r="A165" s="57">
        <v>157</v>
      </c>
      <c r="B165" s="19" t="s">
        <v>573</v>
      </c>
      <c r="C165" s="50" t="s">
        <v>620</v>
      </c>
      <c r="D165" s="55" t="s">
        <v>78</v>
      </c>
      <c r="E165" s="75" t="s">
        <v>621</v>
      </c>
      <c r="F165" s="53">
        <v>1</v>
      </c>
      <c r="G165" s="35" t="s">
        <v>622</v>
      </c>
      <c r="H165" s="59">
        <v>20000</v>
      </c>
      <c r="I165" s="7" t="s">
        <v>38</v>
      </c>
      <c r="J165" s="7" t="s">
        <v>799</v>
      </c>
    </row>
    <row r="166" spans="1:10" ht="42.75" x14ac:dyDescent="0.2">
      <c r="A166" s="57">
        <v>158</v>
      </c>
      <c r="B166" s="19" t="s">
        <v>573</v>
      </c>
      <c r="C166" s="50" t="s">
        <v>267</v>
      </c>
      <c r="D166" s="55" t="s">
        <v>78</v>
      </c>
      <c r="E166" s="75" t="s">
        <v>623</v>
      </c>
      <c r="F166" s="53">
        <v>4</v>
      </c>
      <c r="G166" s="27" t="s">
        <v>239</v>
      </c>
      <c r="H166" s="59">
        <v>75000</v>
      </c>
      <c r="I166" s="7" t="s">
        <v>38</v>
      </c>
      <c r="J166" s="7" t="s">
        <v>799</v>
      </c>
    </row>
    <row r="167" spans="1:10" ht="42.75" x14ac:dyDescent="0.2">
      <c r="A167" s="57">
        <v>159</v>
      </c>
      <c r="B167" s="19" t="s">
        <v>573</v>
      </c>
      <c r="C167" s="50" t="s">
        <v>263</v>
      </c>
      <c r="D167" s="55" t="s">
        <v>78</v>
      </c>
      <c r="E167" s="75" t="s">
        <v>624</v>
      </c>
      <c r="F167" s="53">
        <v>2</v>
      </c>
      <c r="G167" s="27" t="s">
        <v>625</v>
      </c>
      <c r="H167" s="59">
        <v>60000</v>
      </c>
      <c r="I167" s="7" t="s">
        <v>38</v>
      </c>
      <c r="J167" s="7" t="s">
        <v>799</v>
      </c>
    </row>
    <row r="168" spans="1:10" ht="42.75" x14ac:dyDescent="0.2">
      <c r="A168" s="57">
        <v>160</v>
      </c>
      <c r="B168" s="19" t="s">
        <v>573</v>
      </c>
      <c r="C168" s="50" t="s">
        <v>305</v>
      </c>
      <c r="D168" s="55" t="s">
        <v>78</v>
      </c>
      <c r="E168" s="75" t="s">
        <v>626</v>
      </c>
      <c r="F168" s="53">
        <v>5</v>
      </c>
      <c r="G168" s="27" t="s">
        <v>307</v>
      </c>
      <c r="H168" s="59">
        <v>22140</v>
      </c>
      <c r="I168" s="7" t="s">
        <v>38</v>
      </c>
      <c r="J168" s="7" t="s">
        <v>799</v>
      </c>
    </row>
    <row r="169" spans="1:10" ht="15" x14ac:dyDescent="0.25">
      <c r="A169" s="57">
        <v>161</v>
      </c>
      <c r="B169" s="130"/>
      <c r="C169" s="131"/>
      <c r="D169" s="132" t="s">
        <v>80</v>
      </c>
      <c r="E169" s="133" t="s">
        <v>81</v>
      </c>
      <c r="F169" s="4"/>
      <c r="G169" s="4"/>
      <c r="H169" s="155">
        <f>H170+H171+H172+H173+H174+H175+H176+H177+H178+H180+H181+H179+H182+H183+H184+H185+H186+H187+H188+H189+H190+H191+H192+H193+H194+H195+H196+H197+H198+H199+H201+H200+H202+H203+H204+H205+H206+H207+H208+H209+H210+H211+H212+H213+H214+H215+H216+H217+H218+H219+H220+H221+H222+H223+H224+H225+H226+H228+H229+H230+H227+H231+H232+H233+H234+H235+H236+H237+H238+H239+H240+H241+H242+H243+H244+H245+H246+H247+H248+H249+H250</f>
        <v>9500000</v>
      </c>
      <c r="I169" s="134"/>
      <c r="J169" s="4"/>
    </row>
    <row r="170" spans="1:10" ht="42.75" x14ac:dyDescent="0.2">
      <c r="A170" s="57">
        <v>162</v>
      </c>
      <c r="B170" s="19" t="s">
        <v>28</v>
      </c>
      <c r="C170" s="64" t="s">
        <v>82</v>
      </c>
      <c r="D170" s="7" t="s">
        <v>80</v>
      </c>
      <c r="E170" s="72" t="s">
        <v>83</v>
      </c>
      <c r="F170" s="7">
        <v>7</v>
      </c>
      <c r="G170" s="7" t="s">
        <v>84</v>
      </c>
      <c r="H170" s="156">
        <v>99835</v>
      </c>
      <c r="I170" s="7" t="s">
        <v>38</v>
      </c>
      <c r="J170" s="7" t="s">
        <v>799</v>
      </c>
    </row>
    <row r="171" spans="1:10" ht="42.75" x14ac:dyDescent="0.2">
      <c r="A171" s="57">
        <v>163</v>
      </c>
      <c r="B171" s="19" t="s">
        <v>28</v>
      </c>
      <c r="C171" s="64" t="s">
        <v>85</v>
      </c>
      <c r="D171" s="7" t="s">
        <v>80</v>
      </c>
      <c r="E171" s="72" t="s">
        <v>86</v>
      </c>
      <c r="F171" s="7">
        <v>8</v>
      </c>
      <c r="G171" s="7" t="s">
        <v>84</v>
      </c>
      <c r="H171" s="156">
        <v>220000</v>
      </c>
      <c r="I171" s="7" t="s">
        <v>38</v>
      </c>
      <c r="J171" s="7" t="s">
        <v>799</v>
      </c>
    </row>
    <row r="172" spans="1:10" ht="42.75" x14ac:dyDescent="0.2">
      <c r="A172" s="57">
        <v>164</v>
      </c>
      <c r="B172" s="19" t="s">
        <v>31</v>
      </c>
      <c r="C172" s="21" t="s">
        <v>1331</v>
      </c>
      <c r="D172" s="22" t="s">
        <v>80</v>
      </c>
      <c r="E172" s="73" t="s">
        <v>315</v>
      </c>
      <c r="F172" s="22">
        <v>15</v>
      </c>
      <c r="G172" s="24" t="s">
        <v>316</v>
      </c>
      <c r="H172" s="156">
        <v>195000</v>
      </c>
      <c r="I172" s="7" t="s">
        <v>38</v>
      </c>
      <c r="J172" s="7" t="s">
        <v>799</v>
      </c>
    </row>
    <row r="173" spans="1:10" ht="42.75" x14ac:dyDescent="0.2">
      <c r="A173" s="57">
        <v>165</v>
      </c>
      <c r="B173" s="19" t="s">
        <v>31</v>
      </c>
      <c r="C173" s="21" t="s">
        <v>1332</v>
      </c>
      <c r="D173" s="22" t="s">
        <v>80</v>
      </c>
      <c r="E173" s="73" t="s">
        <v>317</v>
      </c>
      <c r="F173" s="22">
        <v>15</v>
      </c>
      <c r="G173" s="24" t="s">
        <v>316</v>
      </c>
      <c r="H173" s="156">
        <v>204000</v>
      </c>
      <c r="I173" s="7" t="s">
        <v>38</v>
      </c>
      <c r="J173" s="7" t="s">
        <v>799</v>
      </c>
    </row>
    <row r="174" spans="1:10" ht="42.75" x14ac:dyDescent="0.2">
      <c r="A174" s="57">
        <v>166</v>
      </c>
      <c r="B174" s="19" t="s">
        <v>31</v>
      </c>
      <c r="C174" s="21" t="s">
        <v>1333</v>
      </c>
      <c r="D174" s="22" t="s">
        <v>80</v>
      </c>
      <c r="E174" s="73" t="s">
        <v>318</v>
      </c>
      <c r="F174" s="22">
        <v>7</v>
      </c>
      <c r="G174" s="24" t="s">
        <v>316</v>
      </c>
      <c r="H174" s="156">
        <v>200000</v>
      </c>
      <c r="I174" s="7" t="s">
        <v>38</v>
      </c>
      <c r="J174" s="7" t="s">
        <v>799</v>
      </c>
    </row>
    <row r="175" spans="1:10" ht="42.75" x14ac:dyDescent="0.2">
      <c r="A175" s="57">
        <v>167</v>
      </c>
      <c r="B175" s="19" t="s">
        <v>31</v>
      </c>
      <c r="C175" s="21" t="s">
        <v>1334</v>
      </c>
      <c r="D175" s="22" t="s">
        <v>80</v>
      </c>
      <c r="E175" s="73" t="s">
        <v>319</v>
      </c>
      <c r="F175" s="22">
        <v>15</v>
      </c>
      <c r="G175" s="24" t="s">
        <v>320</v>
      </c>
      <c r="H175" s="156">
        <v>79665</v>
      </c>
      <c r="I175" s="7" t="s">
        <v>38</v>
      </c>
      <c r="J175" s="7" t="s">
        <v>799</v>
      </c>
    </row>
    <row r="176" spans="1:10" ht="28.5" x14ac:dyDescent="0.2">
      <c r="A176" s="57">
        <v>168</v>
      </c>
      <c r="B176" s="19" t="s">
        <v>783</v>
      </c>
      <c r="C176" s="107" t="s">
        <v>801</v>
      </c>
      <c r="D176" s="22" t="s">
        <v>80</v>
      </c>
      <c r="E176" s="108" t="s">
        <v>843</v>
      </c>
      <c r="F176" s="31">
        <v>4</v>
      </c>
      <c r="G176" s="31" t="s">
        <v>56</v>
      </c>
      <c r="H176" s="156">
        <v>100000</v>
      </c>
      <c r="I176" s="7" t="s">
        <v>38</v>
      </c>
      <c r="J176" s="7" t="s">
        <v>799</v>
      </c>
    </row>
    <row r="177" spans="1:10" ht="42.75" x14ac:dyDescent="0.2">
      <c r="A177" s="57">
        <v>169</v>
      </c>
      <c r="B177" s="19" t="s">
        <v>783</v>
      </c>
      <c r="C177" s="107" t="s">
        <v>802</v>
      </c>
      <c r="D177" s="22" t="s">
        <v>80</v>
      </c>
      <c r="E177" s="108" t="s">
        <v>844</v>
      </c>
      <c r="F177" s="31">
        <v>4</v>
      </c>
      <c r="G177" s="31" t="s">
        <v>56</v>
      </c>
      <c r="H177" s="156">
        <v>300000</v>
      </c>
      <c r="I177" s="7" t="s">
        <v>38</v>
      </c>
      <c r="J177" s="7" t="s">
        <v>799</v>
      </c>
    </row>
    <row r="178" spans="1:10" ht="42.75" x14ac:dyDescent="0.2">
      <c r="A178" s="57">
        <v>170</v>
      </c>
      <c r="B178" s="19" t="s">
        <v>783</v>
      </c>
      <c r="C178" s="109" t="s">
        <v>803</v>
      </c>
      <c r="D178" s="22" t="s">
        <v>80</v>
      </c>
      <c r="E178" s="108" t="s">
        <v>845</v>
      </c>
      <c r="F178" s="31">
        <v>4</v>
      </c>
      <c r="G178" s="31" t="s">
        <v>56</v>
      </c>
      <c r="H178" s="156">
        <v>200000</v>
      </c>
      <c r="I178" s="7" t="s">
        <v>38</v>
      </c>
      <c r="J178" s="7" t="s">
        <v>799</v>
      </c>
    </row>
    <row r="179" spans="1:10" ht="42.75" x14ac:dyDescent="0.2">
      <c r="A179" s="57">
        <v>171</v>
      </c>
      <c r="B179" s="19" t="s">
        <v>783</v>
      </c>
      <c r="C179" s="107" t="s">
        <v>804</v>
      </c>
      <c r="D179" s="22" t="s">
        <v>80</v>
      </c>
      <c r="E179" s="108" t="s">
        <v>846</v>
      </c>
      <c r="F179" s="31">
        <v>4</v>
      </c>
      <c r="G179" s="31" t="s">
        <v>56</v>
      </c>
      <c r="H179" s="156">
        <v>150000</v>
      </c>
      <c r="I179" s="7" t="s">
        <v>38</v>
      </c>
      <c r="J179" s="7" t="s">
        <v>799</v>
      </c>
    </row>
    <row r="180" spans="1:10" ht="28.5" x14ac:dyDescent="0.2">
      <c r="A180" s="57">
        <v>172</v>
      </c>
      <c r="B180" s="19" t="s">
        <v>783</v>
      </c>
      <c r="C180" s="107" t="s">
        <v>805</v>
      </c>
      <c r="D180" s="22" t="s">
        <v>80</v>
      </c>
      <c r="E180" s="108" t="s">
        <v>847</v>
      </c>
      <c r="F180" s="31">
        <v>6</v>
      </c>
      <c r="G180" s="31" t="s">
        <v>56</v>
      </c>
      <c r="H180" s="156">
        <v>1500000</v>
      </c>
      <c r="I180" s="7" t="s">
        <v>38</v>
      </c>
      <c r="J180" s="7" t="s">
        <v>799</v>
      </c>
    </row>
    <row r="181" spans="1:10" ht="28.5" x14ac:dyDescent="0.2">
      <c r="A181" s="57">
        <v>173</v>
      </c>
      <c r="B181" s="19" t="s">
        <v>783</v>
      </c>
      <c r="C181" s="107" t="s">
        <v>806</v>
      </c>
      <c r="D181" s="22" t="s">
        <v>80</v>
      </c>
      <c r="E181" s="108" t="s">
        <v>848</v>
      </c>
      <c r="F181" s="31">
        <v>6</v>
      </c>
      <c r="G181" s="31" t="s">
        <v>56</v>
      </c>
      <c r="H181" s="156">
        <v>150000</v>
      </c>
      <c r="I181" s="7" t="s">
        <v>38</v>
      </c>
      <c r="J181" s="7" t="s">
        <v>799</v>
      </c>
    </row>
    <row r="182" spans="1:10" ht="28.5" x14ac:dyDescent="0.2">
      <c r="A182" s="57">
        <v>174</v>
      </c>
      <c r="B182" s="19" t="s">
        <v>783</v>
      </c>
      <c r="C182" s="107" t="s">
        <v>807</v>
      </c>
      <c r="D182" s="22" t="s">
        <v>80</v>
      </c>
      <c r="E182" s="108" t="s">
        <v>849</v>
      </c>
      <c r="F182" s="31">
        <v>8</v>
      </c>
      <c r="G182" s="31" t="s">
        <v>56</v>
      </c>
      <c r="H182" s="156">
        <v>150000</v>
      </c>
      <c r="I182" s="7" t="s">
        <v>38</v>
      </c>
      <c r="J182" s="7" t="s">
        <v>799</v>
      </c>
    </row>
    <row r="183" spans="1:10" ht="28.5" x14ac:dyDescent="0.2">
      <c r="A183" s="57">
        <v>175</v>
      </c>
      <c r="B183" s="19" t="s">
        <v>783</v>
      </c>
      <c r="C183" s="107" t="s">
        <v>808</v>
      </c>
      <c r="D183" s="22" t="s">
        <v>80</v>
      </c>
      <c r="E183" s="108" t="s">
        <v>850</v>
      </c>
      <c r="F183" s="31">
        <v>6</v>
      </c>
      <c r="G183" s="31" t="s">
        <v>56</v>
      </c>
      <c r="H183" s="156">
        <v>100000</v>
      </c>
      <c r="I183" s="7" t="s">
        <v>38</v>
      </c>
      <c r="J183" s="7" t="s">
        <v>799</v>
      </c>
    </row>
    <row r="184" spans="1:10" ht="28.5" x14ac:dyDescent="0.2">
      <c r="A184" s="57">
        <v>176</v>
      </c>
      <c r="B184" s="19" t="s">
        <v>783</v>
      </c>
      <c r="C184" s="107" t="s">
        <v>809</v>
      </c>
      <c r="D184" s="22" t="s">
        <v>80</v>
      </c>
      <c r="E184" s="108" t="s">
        <v>851</v>
      </c>
      <c r="F184" s="31">
        <v>6</v>
      </c>
      <c r="G184" s="31" t="s">
        <v>56</v>
      </c>
      <c r="H184" s="156">
        <v>100000</v>
      </c>
      <c r="I184" s="7" t="s">
        <v>38</v>
      </c>
      <c r="J184" s="7" t="s">
        <v>799</v>
      </c>
    </row>
    <row r="185" spans="1:10" ht="28.5" x14ac:dyDescent="0.2">
      <c r="A185" s="57">
        <v>177</v>
      </c>
      <c r="B185" s="19" t="s">
        <v>783</v>
      </c>
      <c r="C185" s="107" t="s">
        <v>810</v>
      </c>
      <c r="D185" s="22" t="s">
        <v>80</v>
      </c>
      <c r="E185" s="108" t="s">
        <v>852</v>
      </c>
      <c r="F185" s="31">
        <v>6</v>
      </c>
      <c r="G185" s="31" t="s">
        <v>56</v>
      </c>
      <c r="H185" s="156">
        <v>100000</v>
      </c>
      <c r="I185" s="7" t="s">
        <v>38</v>
      </c>
      <c r="J185" s="7" t="s">
        <v>799</v>
      </c>
    </row>
    <row r="186" spans="1:10" ht="28.5" x14ac:dyDescent="0.2">
      <c r="A186" s="57">
        <v>178</v>
      </c>
      <c r="B186" s="19" t="s">
        <v>783</v>
      </c>
      <c r="C186" s="107" t="s">
        <v>811</v>
      </c>
      <c r="D186" s="22" t="s">
        <v>80</v>
      </c>
      <c r="E186" s="108" t="s">
        <v>853</v>
      </c>
      <c r="F186" s="31">
        <v>8</v>
      </c>
      <c r="G186" s="31" t="s">
        <v>56</v>
      </c>
      <c r="H186" s="156">
        <v>200000</v>
      </c>
      <c r="I186" s="7" t="s">
        <v>38</v>
      </c>
      <c r="J186" s="7" t="s">
        <v>799</v>
      </c>
    </row>
    <row r="187" spans="1:10" ht="28.5" x14ac:dyDescent="0.2">
      <c r="A187" s="57">
        <v>179</v>
      </c>
      <c r="B187" s="19" t="s">
        <v>783</v>
      </c>
      <c r="C187" s="107" t="s">
        <v>812</v>
      </c>
      <c r="D187" s="22" t="s">
        <v>80</v>
      </c>
      <c r="E187" s="108" t="s">
        <v>854</v>
      </c>
      <c r="F187" s="31">
        <v>6</v>
      </c>
      <c r="G187" s="31" t="s">
        <v>56</v>
      </c>
      <c r="H187" s="156">
        <v>200000</v>
      </c>
      <c r="I187" s="7" t="s">
        <v>38</v>
      </c>
      <c r="J187" s="7" t="s">
        <v>799</v>
      </c>
    </row>
    <row r="188" spans="1:10" ht="28.5" x14ac:dyDescent="0.2">
      <c r="A188" s="57">
        <v>180</v>
      </c>
      <c r="B188" s="19" t="s">
        <v>783</v>
      </c>
      <c r="C188" s="107" t="s">
        <v>813</v>
      </c>
      <c r="D188" s="22" t="s">
        <v>80</v>
      </c>
      <c r="E188" s="108" t="s">
        <v>855</v>
      </c>
      <c r="F188" s="31">
        <v>6</v>
      </c>
      <c r="G188" s="31" t="s">
        <v>56</v>
      </c>
      <c r="H188" s="156">
        <v>200000</v>
      </c>
      <c r="I188" s="7" t="s">
        <v>38</v>
      </c>
      <c r="J188" s="7" t="s">
        <v>799</v>
      </c>
    </row>
    <row r="189" spans="1:10" ht="28.5" x14ac:dyDescent="0.2">
      <c r="A189" s="57">
        <v>181</v>
      </c>
      <c r="B189" s="19" t="s">
        <v>783</v>
      </c>
      <c r="C189" s="107" t="s">
        <v>810</v>
      </c>
      <c r="D189" s="22" t="s">
        <v>80</v>
      </c>
      <c r="E189" s="108" t="s">
        <v>856</v>
      </c>
      <c r="F189" s="31">
        <v>6</v>
      </c>
      <c r="G189" s="31" t="s">
        <v>56</v>
      </c>
      <c r="H189" s="156">
        <v>200000</v>
      </c>
      <c r="I189" s="7" t="s">
        <v>38</v>
      </c>
      <c r="J189" s="7" t="s">
        <v>799</v>
      </c>
    </row>
    <row r="190" spans="1:10" ht="28.5" x14ac:dyDescent="0.2">
      <c r="A190" s="57">
        <v>182</v>
      </c>
      <c r="B190" s="19" t="s">
        <v>783</v>
      </c>
      <c r="C190" s="107" t="s">
        <v>814</v>
      </c>
      <c r="D190" s="22" t="s">
        <v>80</v>
      </c>
      <c r="E190" s="108" t="s">
        <v>857</v>
      </c>
      <c r="F190" s="31">
        <v>2</v>
      </c>
      <c r="G190" s="31" t="s">
        <v>56</v>
      </c>
      <c r="H190" s="156">
        <v>120000</v>
      </c>
      <c r="I190" s="7" t="s">
        <v>38</v>
      </c>
      <c r="J190" s="7" t="s">
        <v>799</v>
      </c>
    </row>
    <row r="191" spans="1:10" ht="28.5" x14ac:dyDescent="0.2">
      <c r="A191" s="57">
        <v>183</v>
      </c>
      <c r="B191" s="19" t="s">
        <v>783</v>
      </c>
      <c r="C191" s="107" t="s">
        <v>815</v>
      </c>
      <c r="D191" s="22" t="s">
        <v>80</v>
      </c>
      <c r="E191" s="108" t="s">
        <v>858</v>
      </c>
      <c r="F191" s="31">
        <v>2</v>
      </c>
      <c r="G191" s="31" t="s">
        <v>56</v>
      </c>
      <c r="H191" s="156">
        <v>120000</v>
      </c>
      <c r="I191" s="7" t="s">
        <v>38</v>
      </c>
      <c r="J191" s="7" t="s">
        <v>799</v>
      </c>
    </row>
    <row r="192" spans="1:10" ht="28.5" x14ac:dyDescent="0.2">
      <c r="A192" s="57">
        <v>184</v>
      </c>
      <c r="B192" s="19" t="s">
        <v>783</v>
      </c>
      <c r="C192" s="107" t="s">
        <v>816</v>
      </c>
      <c r="D192" s="22" t="s">
        <v>80</v>
      </c>
      <c r="E192" s="108" t="s">
        <v>859</v>
      </c>
      <c r="F192" s="31">
        <v>1</v>
      </c>
      <c r="G192" s="31" t="s">
        <v>56</v>
      </c>
      <c r="H192" s="156">
        <v>60000</v>
      </c>
      <c r="I192" s="7" t="s">
        <v>38</v>
      </c>
      <c r="J192" s="7" t="s">
        <v>799</v>
      </c>
    </row>
    <row r="193" spans="1:10" ht="28.5" x14ac:dyDescent="0.2">
      <c r="A193" s="57">
        <v>185</v>
      </c>
      <c r="B193" s="19" t="s">
        <v>783</v>
      </c>
      <c r="C193" s="107" t="s">
        <v>817</v>
      </c>
      <c r="D193" s="22" t="s">
        <v>80</v>
      </c>
      <c r="E193" s="108" t="s">
        <v>860</v>
      </c>
      <c r="F193" s="31">
        <v>1</v>
      </c>
      <c r="G193" s="31" t="s">
        <v>56</v>
      </c>
      <c r="H193" s="156">
        <v>60000</v>
      </c>
      <c r="I193" s="7" t="s">
        <v>38</v>
      </c>
      <c r="J193" s="7" t="s">
        <v>799</v>
      </c>
    </row>
    <row r="194" spans="1:10" ht="28.5" x14ac:dyDescent="0.2">
      <c r="A194" s="57">
        <v>186</v>
      </c>
      <c r="B194" s="19" t="s">
        <v>783</v>
      </c>
      <c r="C194" s="107" t="s">
        <v>818</v>
      </c>
      <c r="D194" s="22" t="s">
        <v>80</v>
      </c>
      <c r="E194" s="108" t="s">
        <v>861</v>
      </c>
      <c r="F194" s="31">
        <v>1</v>
      </c>
      <c r="G194" s="31" t="s">
        <v>56</v>
      </c>
      <c r="H194" s="156">
        <v>60000</v>
      </c>
      <c r="I194" s="7" t="s">
        <v>38</v>
      </c>
      <c r="J194" s="7" t="s">
        <v>799</v>
      </c>
    </row>
    <row r="195" spans="1:10" ht="28.5" x14ac:dyDescent="0.2">
      <c r="A195" s="57">
        <v>187</v>
      </c>
      <c r="B195" s="19" t="s">
        <v>783</v>
      </c>
      <c r="C195" s="107" t="s">
        <v>819</v>
      </c>
      <c r="D195" s="22" t="s">
        <v>80</v>
      </c>
      <c r="E195" s="108" t="s">
        <v>862</v>
      </c>
      <c r="F195" s="31">
        <v>4</v>
      </c>
      <c r="G195" s="31" t="s">
        <v>56</v>
      </c>
      <c r="H195" s="156">
        <v>24000</v>
      </c>
      <c r="I195" s="7" t="s">
        <v>38</v>
      </c>
      <c r="J195" s="7" t="s">
        <v>799</v>
      </c>
    </row>
    <row r="196" spans="1:10" ht="28.5" x14ac:dyDescent="0.2">
      <c r="A196" s="57">
        <v>188</v>
      </c>
      <c r="B196" s="19" t="s">
        <v>783</v>
      </c>
      <c r="C196" s="107" t="s">
        <v>820</v>
      </c>
      <c r="D196" s="22" t="s">
        <v>80</v>
      </c>
      <c r="E196" s="108" t="s">
        <v>863</v>
      </c>
      <c r="F196" s="31">
        <v>8</v>
      </c>
      <c r="G196" s="31" t="s">
        <v>56</v>
      </c>
      <c r="H196" s="156">
        <v>48000</v>
      </c>
      <c r="I196" s="7" t="s">
        <v>38</v>
      </c>
      <c r="J196" s="7" t="s">
        <v>799</v>
      </c>
    </row>
    <row r="197" spans="1:10" ht="28.5" x14ac:dyDescent="0.2">
      <c r="A197" s="57">
        <v>189</v>
      </c>
      <c r="B197" s="19" t="s">
        <v>783</v>
      </c>
      <c r="C197" s="107" t="s">
        <v>821</v>
      </c>
      <c r="D197" s="22" t="s">
        <v>80</v>
      </c>
      <c r="E197" s="108" t="s">
        <v>864</v>
      </c>
      <c r="F197" s="31">
        <v>8</v>
      </c>
      <c r="G197" s="31" t="s">
        <v>56</v>
      </c>
      <c r="H197" s="156">
        <v>48000</v>
      </c>
      <c r="I197" s="7" t="s">
        <v>38</v>
      </c>
      <c r="J197" s="7" t="s">
        <v>799</v>
      </c>
    </row>
    <row r="198" spans="1:10" ht="28.5" x14ac:dyDescent="0.2">
      <c r="A198" s="57">
        <v>190</v>
      </c>
      <c r="B198" s="19" t="s">
        <v>783</v>
      </c>
      <c r="C198" s="107" t="s">
        <v>822</v>
      </c>
      <c r="D198" s="22" t="s">
        <v>80</v>
      </c>
      <c r="E198" s="108" t="s">
        <v>865</v>
      </c>
      <c r="F198" s="31">
        <v>8</v>
      </c>
      <c r="G198" s="31" t="s">
        <v>56</v>
      </c>
      <c r="H198" s="156">
        <v>48000</v>
      </c>
      <c r="I198" s="7" t="s">
        <v>38</v>
      </c>
      <c r="J198" s="7" t="s">
        <v>799</v>
      </c>
    </row>
    <row r="199" spans="1:10" ht="28.5" x14ac:dyDescent="0.2">
      <c r="A199" s="57">
        <v>191</v>
      </c>
      <c r="B199" s="19" t="s">
        <v>783</v>
      </c>
      <c r="C199" s="107" t="s">
        <v>823</v>
      </c>
      <c r="D199" s="22" t="s">
        <v>80</v>
      </c>
      <c r="E199" s="108" t="s">
        <v>866</v>
      </c>
      <c r="F199" s="31">
        <v>4</v>
      </c>
      <c r="G199" s="31" t="s">
        <v>56</v>
      </c>
      <c r="H199" s="156">
        <v>30000</v>
      </c>
      <c r="I199" s="7" t="s">
        <v>38</v>
      </c>
      <c r="J199" s="7" t="s">
        <v>799</v>
      </c>
    </row>
    <row r="200" spans="1:10" ht="28.5" x14ac:dyDescent="0.2">
      <c r="A200" s="57">
        <v>192</v>
      </c>
      <c r="B200" s="19" t="s">
        <v>783</v>
      </c>
      <c r="C200" s="107" t="s">
        <v>824</v>
      </c>
      <c r="D200" s="22" t="s">
        <v>80</v>
      </c>
      <c r="E200" s="108" t="s">
        <v>867</v>
      </c>
      <c r="F200" s="31">
        <v>4</v>
      </c>
      <c r="G200" s="31" t="s">
        <v>56</v>
      </c>
      <c r="H200" s="156">
        <v>30000</v>
      </c>
      <c r="I200" s="7" t="s">
        <v>38</v>
      </c>
      <c r="J200" s="7" t="s">
        <v>799</v>
      </c>
    </row>
    <row r="201" spans="1:10" ht="28.5" x14ac:dyDescent="0.2">
      <c r="A201" s="57">
        <v>193</v>
      </c>
      <c r="B201" s="19" t="s">
        <v>783</v>
      </c>
      <c r="C201" s="107" t="s">
        <v>825</v>
      </c>
      <c r="D201" s="22" t="s">
        <v>80</v>
      </c>
      <c r="E201" s="108" t="s">
        <v>868</v>
      </c>
      <c r="F201" s="31">
        <v>4</v>
      </c>
      <c r="G201" s="31" t="s">
        <v>56</v>
      </c>
      <c r="H201" s="156">
        <v>30000</v>
      </c>
      <c r="I201" s="7" t="s">
        <v>38</v>
      </c>
      <c r="J201" s="7" t="s">
        <v>799</v>
      </c>
    </row>
    <row r="202" spans="1:10" ht="28.5" x14ac:dyDescent="0.2">
      <c r="A202" s="57">
        <v>194</v>
      </c>
      <c r="B202" s="19" t="s">
        <v>783</v>
      </c>
      <c r="C202" s="107" t="s">
        <v>826</v>
      </c>
      <c r="D202" s="22" t="s">
        <v>80</v>
      </c>
      <c r="E202" s="108" t="s">
        <v>869</v>
      </c>
      <c r="F202" s="31">
        <v>4</v>
      </c>
      <c r="G202" s="31" t="s">
        <v>56</v>
      </c>
      <c r="H202" s="156">
        <v>30000</v>
      </c>
      <c r="I202" s="7" t="s">
        <v>38</v>
      </c>
      <c r="J202" s="7" t="s">
        <v>799</v>
      </c>
    </row>
    <row r="203" spans="1:10" ht="28.5" x14ac:dyDescent="0.2">
      <c r="A203" s="57">
        <v>195</v>
      </c>
      <c r="B203" s="19" t="s">
        <v>783</v>
      </c>
      <c r="C203" s="107" t="s">
        <v>827</v>
      </c>
      <c r="D203" s="22" t="s">
        <v>80</v>
      </c>
      <c r="E203" s="108" t="s">
        <v>870</v>
      </c>
      <c r="F203" s="31">
        <v>2</v>
      </c>
      <c r="G203" s="31" t="s">
        <v>56</v>
      </c>
      <c r="H203" s="156">
        <v>20000</v>
      </c>
      <c r="I203" s="7" t="s">
        <v>38</v>
      </c>
      <c r="J203" s="7" t="s">
        <v>799</v>
      </c>
    </row>
    <row r="204" spans="1:10" ht="28.5" x14ac:dyDescent="0.2">
      <c r="A204" s="57">
        <v>196</v>
      </c>
      <c r="B204" s="19" t="s">
        <v>783</v>
      </c>
      <c r="C204" s="107" t="s">
        <v>828</v>
      </c>
      <c r="D204" s="22" t="s">
        <v>80</v>
      </c>
      <c r="E204" s="108" t="s">
        <v>871</v>
      </c>
      <c r="F204" s="31">
        <v>2</v>
      </c>
      <c r="G204" s="31" t="s">
        <v>56</v>
      </c>
      <c r="H204" s="156">
        <v>20000</v>
      </c>
      <c r="I204" s="7" t="s">
        <v>38</v>
      </c>
      <c r="J204" s="7" t="s">
        <v>799</v>
      </c>
    </row>
    <row r="205" spans="1:10" ht="28.5" x14ac:dyDescent="0.2">
      <c r="A205" s="57">
        <v>197</v>
      </c>
      <c r="B205" s="19" t="s">
        <v>783</v>
      </c>
      <c r="C205" s="107" t="s">
        <v>829</v>
      </c>
      <c r="D205" s="22" t="s">
        <v>80</v>
      </c>
      <c r="E205" s="108" t="s">
        <v>872</v>
      </c>
      <c r="F205" s="31">
        <v>10</v>
      </c>
      <c r="G205" s="31" t="s">
        <v>56</v>
      </c>
      <c r="H205" s="156">
        <v>100000</v>
      </c>
      <c r="I205" s="7" t="s">
        <v>38</v>
      </c>
      <c r="J205" s="7" t="s">
        <v>799</v>
      </c>
    </row>
    <row r="206" spans="1:10" ht="28.5" x14ac:dyDescent="0.2">
      <c r="A206" s="57">
        <v>198</v>
      </c>
      <c r="B206" s="19" t="s">
        <v>783</v>
      </c>
      <c r="C206" s="107" t="s">
        <v>830</v>
      </c>
      <c r="D206" s="22" t="s">
        <v>80</v>
      </c>
      <c r="E206" s="108" t="s">
        <v>873</v>
      </c>
      <c r="F206" s="31">
        <v>10</v>
      </c>
      <c r="G206" s="31" t="s">
        <v>56</v>
      </c>
      <c r="H206" s="156">
        <v>100000</v>
      </c>
      <c r="I206" s="7" t="s">
        <v>38</v>
      </c>
      <c r="J206" s="7" t="s">
        <v>799</v>
      </c>
    </row>
    <row r="207" spans="1:10" ht="28.5" x14ac:dyDescent="0.2">
      <c r="A207" s="57">
        <v>199</v>
      </c>
      <c r="B207" s="19" t="s">
        <v>783</v>
      </c>
      <c r="C207" s="107" t="s">
        <v>831</v>
      </c>
      <c r="D207" s="22" t="s">
        <v>80</v>
      </c>
      <c r="E207" s="108" t="s">
        <v>874</v>
      </c>
      <c r="F207" s="31">
        <v>4</v>
      </c>
      <c r="G207" s="31" t="s">
        <v>56</v>
      </c>
      <c r="H207" s="156">
        <v>60000</v>
      </c>
      <c r="I207" s="7" t="s">
        <v>38</v>
      </c>
      <c r="J207" s="7" t="s">
        <v>799</v>
      </c>
    </row>
    <row r="208" spans="1:10" ht="28.5" x14ac:dyDescent="0.2">
      <c r="A208" s="57">
        <v>200</v>
      </c>
      <c r="B208" s="19" t="s">
        <v>783</v>
      </c>
      <c r="C208" s="107" t="s">
        <v>832</v>
      </c>
      <c r="D208" s="22" t="s">
        <v>80</v>
      </c>
      <c r="E208" s="108" t="s">
        <v>875</v>
      </c>
      <c r="F208" s="31">
        <v>4</v>
      </c>
      <c r="G208" s="31" t="s">
        <v>56</v>
      </c>
      <c r="H208" s="156">
        <v>60000</v>
      </c>
      <c r="I208" s="7" t="s">
        <v>38</v>
      </c>
      <c r="J208" s="7" t="s">
        <v>799</v>
      </c>
    </row>
    <row r="209" spans="1:10" ht="28.5" x14ac:dyDescent="0.2">
      <c r="A209" s="57">
        <v>201</v>
      </c>
      <c r="B209" s="19" t="s">
        <v>783</v>
      </c>
      <c r="C209" s="107" t="s">
        <v>833</v>
      </c>
      <c r="D209" s="22" t="s">
        <v>80</v>
      </c>
      <c r="E209" s="108" t="s">
        <v>876</v>
      </c>
      <c r="F209" s="31">
        <v>2</v>
      </c>
      <c r="G209" s="31" t="s">
        <v>56</v>
      </c>
      <c r="H209" s="156">
        <v>140000</v>
      </c>
      <c r="I209" s="7" t="s">
        <v>38</v>
      </c>
      <c r="J209" s="7" t="s">
        <v>799</v>
      </c>
    </row>
    <row r="210" spans="1:10" ht="28.5" x14ac:dyDescent="0.2">
      <c r="A210" s="57">
        <v>202</v>
      </c>
      <c r="B210" s="19" t="s">
        <v>783</v>
      </c>
      <c r="C210" s="107" t="s">
        <v>834</v>
      </c>
      <c r="D210" s="22" t="s">
        <v>80</v>
      </c>
      <c r="E210" s="108" t="s">
        <v>877</v>
      </c>
      <c r="F210" s="31">
        <v>2</v>
      </c>
      <c r="G210" s="31" t="s">
        <v>56</v>
      </c>
      <c r="H210" s="156">
        <v>154000</v>
      </c>
      <c r="I210" s="7" t="s">
        <v>38</v>
      </c>
      <c r="J210" s="7" t="s">
        <v>799</v>
      </c>
    </row>
    <row r="211" spans="1:10" ht="28.5" x14ac:dyDescent="0.2">
      <c r="A211" s="57">
        <v>203</v>
      </c>
      <c r="B211" s="19" t="s">
        <v>783</v>
      </c>
      <c r="C211" s="107" t="s">
        <v>835</v>
      </c>
      <c r="D211" s="22" t="s">
        <v>80</v>
      </c>
      <c r="E211" s="108" t="s">
        <v>878</v>
      </c>
      <c r="F211" s="31">
        <v>2</v>
      </c>
      <c r="G211" s="31" t="s">
        <v>56</v>
      </c>
      <c r="H211" s="156">
        <v>154000</v>
      </c>
      <c r="I211" s="7" t="s">
        <v>38</v>
      </c>
      <c r="J211" s="7" t="s">
        <v>799</v>
      </c>
    </row>
    <row r="212" spans="1:10" ht="28.5" x14ac:dyDescent="0.2">
      <c r="A212" s="57">
        <v>204</v>
      </c>
      <c r="B212" s="19" t="s">
        <v>783</v>
      </c>
      <c r="C212" s="107" t="s">
        <v>836</v>
      </c>
      <c r="D212" s="22" t="s">
        <v>80</v>
      </c>
      <c r="E212" s="108" t="s">
        <v>879</v>
      </c>
      <c r="F212" s="31">
        <v>2</v>
      </c>
      <c r="G212" s="31" t="s">
        <v>56</v>
      </c>
      <c r="H212" s="156">
        <v>154000</v>
      </c>
      <c r="I212" s="7" t="s">
        <v>38</v>
      </c>
      <c r="J212" s="7" t="s">
        <v>799</v>
      </c>
    </row>
    <row r="213" spans="1:10" ht="28.5" x14ac:dyDescent="0.2">
      <c r="A213" s="57">
        <v>205</v>
      </c>
      <c r="B213" s="19" t="s">
        <v>783</v>
      </c>
      <c r="C213" s="107" t="s">
        <v>837</v>
      </c>
      <c r="D213" s="22" t="s">
        <v>80</v>
      </c>
      <c r="E213" s="108" t="s">
        <v>880</v>
      </c>
      <c r="F213" s="31">
        <v>1</v>
      </c>
      <c r="G213" s="31" t="s">
        <v>56</v>
      </c>
      <c r="H213" s="156">
        <v>45000</v>
      </c>
      <c r="I213" s="7" t="s">
        <v>38</v>
      </c>
      <c r="J213" s="7" t="s">
        <v>799</v>
      </c>
    </row>
    <row r="214" spans="1:10" ht="28.5" x14ac:dyDescent="0.2">
      <c r="A214" s="57">
        <v>206</v>
      </c>
      <c r="B214" s="19" t="s">
        <v>783</v>
      </c>
      <c r="C214" s="107" t="s">
        <v>838</v>
      </c>
      <c r="D214" s="22" t="s">
        <v>80</v>
      </c>
      <c r="E214" s="108" t="s">
        <v>881</v>
      </c>
      <c r="F214" s="31">
        <v>5</v>
      </c>
      <c r="G214" s="31" t="s">
        <v>56</v>
      </c>
      <c r="H214" s="156">
        <v>2000</v>
      </c>
      <c r="I214" s="7" t="s">
        <v>38</v>
      </c>
      <c r="J214" s="7" t="s">
        <v>799</v>
      </c>
    </row>
    <row r="215" spans="1:10" ht="28.5" x14ac:dyDescent="0.2">
      <c r="A215" s="57">
        <v>207</v>
      </c>
      <c r="B215" s="19" t="s">
        <v>783</v>
      </c>
      <c r="C215" s="107" t="s">
        <v>839</v>
      </c>
      <c r="D215" s="22" t="s">
        <v>80</v>
      </c>
      <c r="E215" s="108" t="s">
        <v>882</v>
      </c>
      <c r="F215" s="31">
        <v>2</v>
      </c>
      <c r="G215" s="31" t="s">
        <v>56</v>
      </c>
      <c r="H215" s="156">
        <v>1000</v>
      </c>
      <c r="I215" s="7" t="s">
        <v>38</v>
      </c>
      <c r="J215" s="7" t="s">
        <v>799</v>
      </c>
    </row>
    <row r="216" spans="1:10" ht="28.5" x14ac:dyDescent="0.2">
      <c r="A216" s="57">
        <v>208</v>
      </c>
      <c r="B216" s="19" t="s">
        <v>783</v>
      </c>
      <c r="C216" s="107" t="s">
        <v>840</v>
      </c>
      <c r="D216" s="22" t="s">
        <v>80</v>
      </c>
      <c r="E216" s="108" t="s">
        <v>883</v>
      </c>
      <c r="F216" s="31">
        <v>5</v>
      </c>
      <c r="G216" s="31" t="s">
        <v>56</v>
      </c>
      <c r="H216" s="156">
        <v>2000</v>
      </c>
      <c r="I216" s="7" t="s">
        <v>38</v>
      </c>
      <c r="J216" s="7" t="s">
        <v>799</v>
      </c>
    </row>
    <row r="217" spans="1:10" ht="28.5" x14ac:dyDescent="0.2">
      <c r="A217" s="57">
        <v>209</v>
      </c>
      <c r="B217" s="19" t="s">
        <v>783</v>
      </c>
      <c r="C217" s="107" t="s">
        <v>841</v>
      </c>
      <c r="D217" s="22" t="s">
        <v>80</v>
      </c>
      <c r="E217" s="108" t="s">
        <v>884</v>
      </c>
      <c r="F217" s="31">
        <v>5</v>
      </c>
      <c r="G217" s="31" t="s">
        <v>56</v>
      </c>
      <c r="H217" s="156">
        <v>3000</v>
      </c>
      <c r="I217" s="7" t="s">
        <v>38</v>
      </c>
      <c r="J217" s="7" t="s">
        <v>799</v>
      </c>
    </row>
    <row r="218" spans="1:10" ht="57" x14ac:dyDescent="0.2">
      <c r="A218" s="57">
        <v>210</v>
      </c>
      <c r="B218" s="19" t="s">
        <v>783</v>
      </c>
      <c r="C218" s="107" t="s">
        <v>842</v>
      </c>
      <c r="D218" s="22" t="s">
        <v>80</v>
      </c>
      <c r="E218" s="108" t="s">
        <v>885</v>
      </c>
      <c r="F218" s="31">
        <v>1</v>
      </c>
      <c r="G218" s="31" t="s">
        <v>56</v>
      </c>
      <c r="H218" s="156">
        <v>75000</v>
      </c>
      <c r="I218" s="7" t="s">
        <v>38</v>
      </c>
      <c r="J218" s="7" t="s">
        <v>799</v>
      </c>
    </row>
    <row r="219" spans="1:10" ht="42.75" x14ac:dyDescent="0.2">
      <c r="A219" s="57">
        <v>211</v>
      </c>
      <c r="B219" s="19" t="s">
        <v>783</v>
      </c>
      <c r="C219" s="107" t="s">
        <v>886</v>
      </c>
      <c r="D219" s="22" t="s">
        <v>80</v>
      </c>
      <c r="E219" s="108" t="s">
        <v>904</v>
      </c>
      <c r="F219" s="31">
        <v>3</v>
      </c>
      <c r="G219" s="31" t="s">
        <v>56</v>
      </c>
      <c r="H219" s="156">
        <v>90000</v>
      </c>
      <c r="I219" s="7" t="s">
        <v>38</v>
      </c>
      <c r="J219" s="7" t="s">
        <v>799</v>
      </c>
    </row>
    <row r="220" spans="1:10" ht="42.75" x14ac:dyDescent="0.2">
      <c r="A220" s="57">
        <v>212</v>
      </c>
      <c r="B220" s="19" t="s">
        <v>783</v>
      </c>
      <c r="C220" s="107" t="s">
        <v>887</v>
      </c>
      <c r="D220" s="22" t="s">
        <v>80</v>
      </c>
      <c r="E220" s="108" t="s">
        <v>905</v>
      </c>
      <c r="F220" s="31">
        <v>3</v>
      </c>
      <c r="G220" s="31" t="s">
        <v>56</v>
      </c>
      <c r="H220" s="156">
        <v>90000</v>
      </c>
      <c r="I220" s="7" t="s">
        <v>38</v>
      </c>
      <c r="J220" s="7" t="s">
        <v>799</v>
      </c>
    </row>
    <row r="221" spans="1:10" ht="42.75" x14ac:dyDescent="0.2">
      <c r="A221" s="57">
        <v>213</v>
      </c>
      <c r="B221" s="19" t="s">
        <v>783</v>
      </c>
      <c r="C221" s="107" t="s">
        <v>888</v>
      </c>
      <c r="D221" s="22" t="s">
        <v>80</v>
      </c>
      <c r="E221" s="108" t="s">
        <v>906</v>
      </c>
      <c r="F221" s="31">
        <v>3</v>
      </c>
      <c r="G221" s="31" t="s">
        <v>56</v>
      </c>
      <c r="H221" s="156">
        <v>90000</v>
      </c>
      <c r="I221" s="7" t="s">
        <v>38</v>
      </c>
      <c r="J221" s="7" t="s">
        <v>799</v>
      </c>
    </row>
    <row r="222" spans="1:10" ht="42.75" x14ac:dyDescent="0.2">
      <c r="A222" s="57">
        <v>214</v>
      </c>
      <c r="B222" s="19" t="s">
        <v>783</v>
      </c>
      <c r="C222" s="107" t="s">
        <v>889</v>
      </c>
      <c r="D222" s="22" t="s">
        <v>80</v>
      </c>
      <c r="E222" s="108" t="s">
        <v>907</v>
      </c>
      <c r="F222" s="31">
        <v>3</v>
      </c>
      <c r="G222" s="31" t="s">
        <v>56</v>
      </c>
      <c r="H222" s="156">
        <v>90000</v>
      </c>
      <c r="I222" s="7" t="s">
        <v>38</v>
      </c>
      <c r="J222" s="7" t="s">
        <v>799</v>
      </c>
    </row>
    <row r="223" spans="1:10" ht="42.75" x14ac:dyDescent="0.2">
      <c r="A223" s="57">
        <v>215</v>
      </c>
      <c r="B223" s="19" t="s">
        <v>783</v>
      </c>
      <c r="C223" s="107" t="s">
        <v>890</v>
      </c>
      <c r="D223" s="22" t="s">
        <v>80</v>
      </c>
      <c r="E223" s="108" t="s">
        <v>908</v>
      </c>
      <c r="F223" s="31">
        <v>10</v>
      </c>
      <c r="G223" s="31" t="s">
        <v>56</v>
      </c>
      <c r="H223" s="156">
        <v>200000</v>
      </c>
      <c r="I223" s="7" t="s">
        <v>38</v>
      </c>
      <c r="J223" s="7" t="s">
        <v>799</v>
      </c>
    </row>
    <row r="224" spans="1:10" ht="42.75" x14ac:dyDescent="0.2">
      <c r="A224" s="57">
        <v>216</v>
      </c>
      <c r="B224" s="19" t="s">
        <v>783</v>
      </c>
      <c r="C224" s="107" t="s">
        <v>891</v>
      </c>
      <c r="D224" s="22" t="s">
        <v>80</v>
      </c>
      <c r="E224" s="108" t="s">
        <v>909</v>
      </c>
      <c r="F224" s="31">
        <v>10</v>
      </c>
      <c r="G224" s="31" t="s">
        <v>56</v>
      </c>
      <c r="H224" s="156">
        <v>200000</v>
      </c>
      <c r="I224" s="7" t="s">
        <v>38</v>
      </c>
      <c r="J224" s="7" t="s">
        <v>799</v>
      </c>
    </row>
    <row r="225" spans="1:10" ht="42.75" x14ac:dyDescent="0.2">
      <c r="A225" s="57">
        <v>217</v>
      </c>
      <c r="B225" s="19" t="s">
        <v>783</v>
      </c>
      <c r="C225" s="107" t="s">
        <v>892</v>
      </c>
      <c r="D225" s="22" t="s">
        <v>80</v>
      </c>
      <c r="E225" s="108" t="s">
        <v>910</v>
      </c>
      <c r="F225" s="31">
        <v>10</v>
      </c>
      <c r="G225" s="31" t="s">
        <v>56</v>
      </c>
      <c r="H225" s="156">
        <v>200000</v>
      </c>
      <c r="I225" s="7" t="s">
        <v>38</v>
      </c>
      <c r="J225" s="7" t="s">
        <v>799</v>
      </c>
    </row>
    <row r="226" spans="1:10" ht="42.75" x14ac:dyDescent="0.2">
      <c r="A226" s="57">
        <v>218</v>
      </c>
      <c r="B226" s="19" t="s">
        <v>783</v>
      </c>
      <c r="C226" s="107" t="s">
        <v>893</v>
      </c>
      <c r="D226" s="22" t="s">
        <v>80</v>
      </c>
      <c r="E226" s="108" t="s">
        <v>911</v>
      </c>
      <c r="F226" s="31">
        <v>10</v>
      </c>
      <c r="G226" s="31" t="s">
        <v>56</v>
      </c>
      <c r="H226" s="156">
        <v>200000</v>
      </c>
      <c r="I226" s="7" t="s">
        <v>38</v>
      </c>
      <c r="J226" s="7" t="s">
        <v>799</v>
      </c>
    </row>
    <row r="227" spans="1:10" ht="57" x14ac:dyDescent="0.2">
      <c r="A227" s="57">
        <v>219</v>
      </c>
      <c r="B227" s="19" t="s">
        <v>783</v>
      </c>
      <c r="C227" s="107" t="s">
        <v>894</v>
      </c>
      <c r="D227" s="22" t="s">
        <v>80</v>
      </c>
      <c r="E227" s="108" t="s">
        <v>912</v>
      </c>
      <c r="F227" s="31">
        <v>8</v>
      </c>
      <c r="G227" s="31" t="s">
        <v>56</v>
      </c>
      <c r="H227" s="156">
        <v>200000</v>
      </c>
      <c r="I227" s="7" t="s">
        <v>38</v>
      </c>
      <c r="J227" s="7" t="s">
        <v>799</v>
      </c>
    </row>
    <row r="228" spans="1:10" ht="42.75" x14ac:dyDescent="0.2">
      <c r="A228" s="57">
        <v>220</v>
      </c>
      <c r="B228" s="19" t="s">
        <v>783</v>
      </c>
      <c r="C228" s="107" t="s">
        <v>895</v>
      </c>
      <c r="D228" s="22" t="s">
        <v>80</v>
      </c>
      <c r="E228" s="108" t="s">
        <v>913</v>
      </c>
      <c r="F228" s="31">
        <v>4</v>
      </c>
      <c r="G228" s="31" t="s">
        <v>56</v>
      </c>
      <c r="H228" s="156">
        <v>200000</v>
      </c>
      <c r="I228" s="7" t="s">
        <v>38</v>
      </c>
      <c r="J228" s="7" t="s">
        <v>799</v>
      </c>
    </row>
    <row r="229" spans="1:10" ht="42.75" x14ac:dyDescent="0.2">
      <c r="A229" s="57">
        <v>221</v>
      </c>
      <c r="B229" s="19" t="s">
        <v>783</v>
      </c>
      <c r="C229" s="107" t="s">
        <v>896</v>
      </c>
      <c r="D229" s="22" t="s">
        <v>80</v>
      </c>
      <c r="E229" s="108" t="s">
        <v>914</v>
      </c>
      <c r="F229" s="31">
        <v>4</v>
      </c>
      <c r="G229" s="31" t="s">
        <v>56</v>
      </c>
      <c r="H229" s="156">
        <v>112000</v>
      </c>
      <c r="I229" s="7" t="s">
        <v>38</v>
      </c>
      <c r="J229" s="7" t="s">
        <v>799</v>
      </c>
    </row>
    <row r="230" spans="1:10" ht="85.5" x14ac:dyDescent="0.2">
      <c r="A230" s="57">
        <v>222</v>
      </c>
      <c r="B230" s="19" t="s">
        <v>783</v>
      </c>
      <c r="C230" s="107" t="s">
        <v>897</v>
      </c>
      <c r="D230" s="22" t="s">
        <v>80</v>
      </c>
      <c r="E230" s="108" t="s">
        <v>915</v>
      </c>
      <c r="F230" s="31">
        <v>3</v>
      </c>
      <c r="G230" s="31" t="s">
        <v>56</v>
      </c>
      <c r="H230" s="156">
        <v>100000</v>
      </c>
      <c r="I230" s="7" t="s">
        <v>38</v>
      </c>
      <c r="J230" s="7" t="s">
        <v>799</v>
      </c>
    </row>
    <row r="231" spans="1:10" ht="42.75" x14ac:dyDescent="0.2">
      <c r="A231" s="57">
        <v>223</v>
      </c>
      <c r="B231" s="19" t="s">
        <v>783</v>
      </c>
      <c r="C231" s="107" t="s">
        <v>898</v>
      </c>
      <c r="D231" s="22" t="s">
        <v>80</v>
      </c>
      <c r="E231" s="108" t="s">
        <v>916</v>
      </c>
      <c r="F231" s="31">
        <v>3</v>
      </c>
      <c r="G231" s="31" t="s">
        <v>56</v>
      </c>
      <c r="H231" s="156">
        <v>108000</v>
      </c>
      <c r="I231" s="7" t="s">
        <v>38</v>
      </c>
      <c r="J231" s="7" t="s">
        <v>799</v>
      </c>
    </row>
    <row r="232" spans="1:10" ht="42.75" x14ac:dyDescent="0.2">
      <c r="A232" s="57">
        <v>224</v>
      </c>
      <c r="B232" s="19" t="s">
        <v>783</v>
      </c>
      <c r="C232" s="107" t="s">
        <v>899</v>
      </c>
      <c r="D232" s="22" t="s">
        <v>80</v>
      </c>
      <c r="E232" s="108" t="s">
        <v>917</v>
      </c>
      <c r="F232" s="31">
        <v>4</v>
      </c>
      <c r="G232" s="31" t="s">
        <v>56</v>
      </c>
      <c r="H232" s="156">
        <v>76000</v>
      </c>
      <c r="I232" s="7" t="s">
        <v>38</v>
      </c>
      <c r="J232" s="7" t="s">
        <v>799</v>
      </c>
    </row>
    <row r="233" spans="1:10" ht="57" x14ac:dyDescent="0.2">
      <c r="A233" s="57">
        <v>225</v>
      </c>
      <c r="B233" s="19" t="s">
        <v>783</v>
      </c>
      <c r="C233" s="107" t="s">
        <v>900</v>
      </c>
      <c r="D233" s="22" t="s">
        <v>80</v>
      </c>
      <c r="E233" s="108" t="s">
        <v>918</v>
      </c>
      <c r="F233" s="31">
        <v>3</v>
      </c>
      <c r="G233" s="31" t="s">
        <v>56</v>
      </c>
      <c r="H233" s="156">
        <v>70000</v>
      </c>
      <c r="I233" s="7" t="s">
        <v>38</v>
      </c>
      <c r="J233" s="7" t="s">
        <v>799</v>
      </c>
    </row>
    <row r="234" spans="1:10" ht="57" x14ac:dyDescent="0.2">
      <c r="A234" s="57">
        <v>226</v>
      </c>
      <c r="B234" s="19" t="s">
        <v>783</v>
      </c>
      <c r="C234" s="107" t="s">
        <v>901</v>
      </c>
      <c r="D234" s="22" t="s">
        <v>80</v>
      </c>
      <c r="E234" s="108" t="s">
        <v>919</v>
      </c>
      <c r="F234" s="31">
        <v>3</v>
      </c>
      <c r="G234" s="31" t="s">
        <v>56</v>
      </c>
      <c r="H234" s="156">
        <v>70000</v>
      </c>
      <c r="I234" s="7" t="s">
        <v>38</v>
      </c>
      <c r="J234" s="7" t="s">
        <v>799</v>
      </c>
    </row>
    <row r="235" spans="1:10" ht="57" x14ac:dyDescent="0.2">
      <c r="A235" s="57">
        <v>227</v>
      </c>
      <c r="B235" s="19" t="s">
        <v>783</v>
      </c>
      <c r="C235" s="107" t="s">
        <v>902</v>
      </c>
      <c r="D235" s="22" t="s">
        <v>80</v>
      </c>
      <c r="E235" s="108" t="s">
        <v>920</v>
      </c>
      <c r="F235" s="31">
        <v>3</v>
      </c>
      <c r="G235" s="31" t="s">
        <v>56</v>
      </c>
      <c r="H235" s="156">
        <v>70000</v>
      </c>
      <c r="I235" s="7" t="s">
        <v>38</v>
      </c>
      <c r="J235" s="7" t="s">
        <v>799</v>
      </c>
    </row>
    <row r="236" spans="1:10" ht="42.75" x14ac:dyDescent="0.2">
      <c r="A236" s="57">
        <v>228</v>
      </c>
      <c r="B236" s="19" t="s">
        <v>783</v>
      </c>
      <c r="C236" s="107" t="s">
        <v>903</v>
      </c>
      <c r="D236" s="22" t="s">
        <v>80</v>
      </c>
      <c r="E236" s="108" t="s">
        <v>921</v>
      </c>
      <c r="F236" s="31">
        <v>2</v>
      </c>
      <c r="G236" s="31" t="s">
        <v>56</v>
      </c>
      <c r="H236" s="156">
        <v>94000</v>
      </c>
      <c r="I236" s="7" t="s">
        <v>38</v>
      </c>
      <c r="J236" s="7" t="s">
        <v>799</v>
      </c>
    </row>
    <row r="237" spans="1:10" ht="42.75" x14ac:dyDescent="0.2">
      <c r="A237" s="57">
        <v>229</v>
      </c>
      <c r="B237" s="19" t="s">
        <v>783</v>
      </c>
      <c r="C237" s="107" t="s">
        <v>903</v>
      </c>
      <c r="D237" s="22" t="s">
        <v>80</v>
      </c>
      <c r="E237" s="108" t="s">
        <v>922</v>
      </c>
      <c r="F237" s="31">
        <v>2</v>
      </c>
      <c r="G237" s="31" t="s">
        <v>56</v>
      </c>
      <c r="H237" s="156">
        <v>100000</v>
      </c>
      <c r="I237" s="7" t="s">
        <v>38</v>
      </c>
      <c r="J237" s="7" t="s">
        <v>799</v>
      </c>
    </row>
    <row r="238" spans="1:10" ht="42.75" x14ac:dyDescent="0.2">
      <c r="A238" s="57">
        <v>230</v>
      </c>
      <c r="B238" s="19" t="s">
        <v>783</v>
      </c>
      <c r="C238" s="107" t="s">
        <v>903</v>
      </c>
      <c r="D238" s="22" t="s">
        <v>80</v>
      </c>
      <c r="E238" s="108" t="s">
        <v>923</v>
      </c>
      <c r="F238" s="31">
        <v>2</v>
      </c>
      <c r="G238" s="31" t="s">
        <v>56</v>
      </c>
      <c r="H238" s="156">
        <v>100000</v>
      </c>
      <c r="I238" s="7" t="s">
        <v>38</v>
      </c>
      <c r="J238" s="7" t="s">
        <v>799</v>
      </c>
    </row>
    <row r="239" spans="1:10" ht="42.75" x14ac:dyDescent="0.2">
      <c r="A239" s="57">
        <v>231</v>
      </c>
      <c r="B239" s="19" t="s">
        <v>783</v>
      </c>
      <c r="C239" s="107" t="s">
        <v>903</v>
      </c>
      <c r="D239" s="22" t="s">
        <v>80</v>
      </c>
      <c r="E239" s="108" t="s">
        <v>932</v>
      </c>
      <c r="F239" s="31">
        <v>2</v>
      </c>
      <c r="G239" s="31" t="s">
        <v>56</v>
      </c>
      <c r="H239" s="156">
        <v>100000</v>
      </c>
      <c r="I239" s="7" t="s">
        <v>38</v>
      </c>
      <c r="J239" s="7" t="s">
        <v>799</v>
      </c>
    </row>
    <row r="240" spans="1:10" ht="57" x14ac:dyDescent="0.2">
      <c r="A240" s="57">
        <v>232</v>
      </c>
      <c r="B240" s="19" t="s">
        <v>783</v>
      </c>
      <c r="C240" s="107" t="s">
        <v>924</v>
      </c>
      <c r="D240" s="22" t="s">
        <v>80</v>
      </c>
      <c r="E240" s="108" t="s">
        <v>933</v>
      </c>
      <c r="F240" s="31">
        <v>4</v>
      </c>
      <c r="G240" s="31" t="s">
        <v>56</v>
      </c>
      <c r="H240" s="156">
        <v>40000</v>
      </c>
      <c r="I240" s="7" t="s">
        <v>38</v>
      </c>
      <c r="J240" s="7" t="s">
        <v>799</v>
      </c>
    </row>
    <row r="241" spans="1:10" ht="57" x14ac:dyDescent="0.2">
      <c r="A241" s="57">
        <v>233</v>
      </c>
      <c r="B241" s="19" t="s">
        <v>783</v>
      </c>
      <c r="C241" s="107" t="s">
        <v>925</v>
      </c>
      <c r="D241" s="22" t="s">
        <v>80</v>
      </c>
      <c r="E241" s="108" t="s">
        <v>934</v>
      </c>
      <c r="F241" s="31">
        <v>4</v>
      </c>
      <c r="G241" s="31" t="s">
        <v>56</v>
      </c>
      <c r="H241" s="156">
        <v>40000</v>
      </c>
      <c r="I241" s="7" t="s">
        <v>38</v>
      </c>
      <c r="J241" s="7" t="s">
        <v>799</v>
      </c>
    </row>
    <row r="242" spans="1:10" ht="57" x14ac:dyDescent="0.2">
      <c r="A242" s="57">
        <v>234</v>
      </c>
      <c r="B242" s="19" t="s">
        <v>783</v>
      </c>
      <c r="C242" s="107" t="s">
        <v>926</v>
      </c>
      <c r="D242" s="22" t="s">
        <v>80</v>
      </c>
      <c r="E242" s="108" t="s">
        <v>935</v>
      </c>
      <c r="F242" s="31">
        <v>4</v>
      </c>
      <c r="G242" s="31" t="s">
        <v>56</v>
      </c>
      <c r="H242" s="156">
        <v>40000</v>
      </c>
      <c r="I242" s="7" t="s">
        <v>38</v>
      </c>
      <c r="J242" s="7" t="s">
        <v>799</v>
      </c>
    </row>
    <row r="243" spans="1:10" ht="57" x14ac:dyDescent="0.2">
      <c r="A243" s="57">
        <v>235</v>
      </c>
      <c r="B243" s="19" t="s">
        <v>783</v>
      </c>
      <c r="C243" s="107" t="s">
        <v>927</v>
      </c>
      <c r="D243" s="22" t="s">
        <v>80</v>
      </c>
      <c r="E243" s="108" t="s">
        <v>936</v>
      </c>
      <c r="F243" s="31">
        <v>4</v>
      </c>
      <c r="G243" s="31" t="s">
        <v>56</v>
      </c>
      <c r="H243" s="156">
        <v>40000</v>
      </c>
      <c r="I243" s="7" t="s">
        <v>38</v>
      </c>
      <c r="J243" s="7" t="s">
        <v>799</v>
      </c>
    </row>
    <row r="244" spans="1:10" ht="42.75" x14ac:dyDescent="0.2">
      <c r="A244" s="57">
        <v>236</v>
      </c>
      <c r="B244" s="19" t="s">
        <v>783</v>
      </c>
      <c r="C244" s="107" t="s">
        <v>928</v>
      </c>
      <c r="D244" s="22" t="s">
        <v>80</v>
      </c>
      <c r="E244" s="110" t="s">
        <v>937</v>
      </c>
      <c r="F244" s="31">
        <v>4</v>
      </c>
      <c r="G244" s="31" t="s">
        <v>56</v>
      </c>
      <c r="H244" s="156">
        <v>40000</v>
      </c>
      <c r="I244" s="7" t="s">
        <v>38</v>
      </c>
      <c r="J244" s="7" t="s">
        <v>799</v>
      </c>
    </row>
    <row r="245" spans="1:10" ht="57" x14ac:dyDescent="0.2">
      <c r="A245" s="57">
        <v>237</v>
      </c>
      <c r="B245" s="19" t="s">
        <v>783</v>
      </c>
      <c r="C245" s="107" t="s">
        <v>929</v>
      </c>
      <c r="D245" s="22" t="s">
        <v>80</v>
      </c>
      <c r="E245" s="110" t="s">
        <v>938</v>
      </c>
      <c r="F245" s="31">
        <v>4</v>
      </c>
      <c r="G245" s="31" t="s">
        <v>56</v>
      </c>
      <c r="H245" s="156">
        <v>40000</v>
      </c>
      <c r="I245" s="7" t="s">
        <v>38</v>
      </c>
      <c r="J245" s="7" t="s">
        <v>799</v>
      </c>
    </row>
    <row r="246" spans="1:10" ht="42.75" x14ac:dyDescent="0.2">
      <c r="A246" s="57">
        <v>238</v>
      </c>
      <c r="B246" s="19" t="s">
        <v>783</v>
      </c>
      <c r="C246" s="107" t="s">
        <v>930</v>
      </c>
      <c r="D246" s="22" t="s">
        <v>80</v>
      </c>
      <c r="E246" s="110" t="s">
        <v>939</v>
      </c>
      <c r="F246" s="31">
        <v>4</v>
      </c>
      <c r="G246" s="31" t="s">
        <v>56</v>
      </c>
      <c r="H246" s="156">
        <v>40000</v>
      </c>
      <c r="I246" s="7" t="s">
        <v>38</v>
      </c>
      <c r="J246" s="7" t="s">
        <v>799</v>
      </c>
    </row>
    <row r="247" spans="1:10" ht="57" x14ac:dyDescent="0.2">
      <c r="A247" s="57">
        <v>239</v>
      </c>
      <c r="B247" s="19" t="s">
        <v>783</v>
      </c>
      <c r="C247" s="107" t="s">
        <v>931</v>
      </c>
      <c r="D247" s="22" t="s">
        <v>80</v>
      </c>
      <c r="E247" s="110" t="s">
        <v>940</v>
      </c>
      <c r="F247" s="31">
        <v>4</v>
      </c>
      <c r="G247" s="31" t="s">
        <v>56</v>
      </c>
      <c r="H247" s="156">
        <v>100000</v>
      </c>
      <c r="I247" s="7" t="s">
        <v>38</v>
      </c>
      <c r="J247" s="7" t="s">
        <v>799</v>
      </c>
    </row>
    <row r="248" spans="1:10" ht="57" x14ac:dyDescent="0.2">
      <c r="A248" s="57">
        <v>240</v>
      </c>
      <c r="B248" s="19" t="s">
        <v>783</v>
      </c>
      <c r="C248" s="124" t="s">
        <v>1532</v>
      </c>
      <c r="D248" s="22" t="s">
        <v>80</v>
      </c>
      <c r="E248" s="110" t="s">
        <v>941</v>
      </c>
      <c r="F248" s="31">
        <v>1</v>
      </c>
      <c r="G248" s="31" t="s">
        <v>942</v>
      </c>
      <c r="H248" s="156">
        <v>8000</v>
      </c>
      <c r="I248" s="7" t="s">
        <v>38</v>
      </c>
      <c r="J248" s="7" t="s">
        <v>799</v>
      </c>
    </row>
    <row r="249" spans="1:10" ht="85.5" x14ac:dyDescent="0.2">
      <c r="A249" s="57">
        <v>241</v>
      </c>
      <c r="B249" s="19" t="s">
        <v>783</v>
      </c>
      <c r="C249" s="124" t="s">
        <v>1533</v>
      </c>
      <c r="D249" s="22" t="s">
        <v>80</v>
      </c>
      <c r="E249" s="110" t="s">
        <v>943</v>
      </c>
      <c r="F249" s="31">
        <v>3</v>
      </c>
      <c r="G249" s="31" t="s">
        <v>942</v>
      </c>
      <c r="H249" s="156">
        <v>100000</v>
      </c>
      <c r="I249" s="7" t="s">
        <v>38</v>
      </c>
      <c r="J249" s="7" t="s">
        <v>799</v>
      </c>
    </row>
    <row r="250" spans="1:10" ht="71.25" x14ac:dyDescent="0.2">
      <c r="A250" s="57">
        <v>242</v>
      </c>
      <c r="B250" s="19" t="s">
        <v>783</v>
      </c>
      <c r="C250" s="124" t="s">
        <v>1630</v>
      </c>
      <c r="D250" s="22" t="s">
        <v>80</v>
      </c>
      <c r="E250" s="110" t="s">
        <v>944</v>
      </c>
      <c r="F250" s="31">
        <v>1</v>
      </c>
      <c r="G250" s="31" t="s">
        <v>942</v>
      </c>
      <c r="H250" s="156">
        <v>5500</v>
      </c>
      <c r="I250" s="7" t="s">
        <v>38</v>
      </c>
      <c r="J250" s="7" t="s">
        <v>799</v>
      </c>
    </row>
    <row r="251" spans="1:10" x14ac:dyDescent="0.2">
      <c r="A251" s="57">
        <v>243</v>
      </c>
      <c r="B251" s="138"/>
      <c r="C251" s="87"/>
      <c r="D251" s="5" t="s">
        <v>87</v>
      </c>
      <c r="E251" s="6" t="s">
        <v>88</v>
      </c>
      <c r="F251" s="158"/>
      <c r="G251" s="158"/>
      <c r="H251" s="188"/>
      <c r="I251" s="4"/>
      <c r="J251" s="4"/>
    </row>
    <row r="252" spans="1:10" ht="42.75" x14ac:dyDescent="0.2">
      <c r="A252" s="57">
        <v>244</v>
      </c>
      <c r="B252" s="31" t="s">
        <v>61</v>
      </c>
      <c r="C252" s="85" t="s">
        <v>89</v>
      </c>
      <c r="D252" s="7" t="s">
        <v>87</v>
      </c>
      <c r="E252" s="74" t="s">
        <v>90</v>
      </c>
      <c r="F252" s="7">
        <v>3</v>
      </c>
      <c r="G252" s="7" t="s">
        <v>91</v>
      </c>
      <c r="H252" s="11">
        <v>35000</v>
      </c>
      <c r="I252" s="7" t="s">
        <v>38</v>
      </c>
      <c r="J252" s="7" t="s">
        <v>1646</v>
      </c>
    </row>
    <row r="253" spans="1:10" ht="42.75" x14ac:dyDescent="0.2">
      <c r="A253" s="57">
        <v>245</v>
      </c>
      <c r="B253" s="31" t="s">
        <v>61</v>
      </c>
      <c r="C253" s="85" t="s">
        <v>93</v>
      </c>
      <c r="D253" s="7" t="s">
        <v>87</v>
      </c>
      <c r="E253" s="74" t="s">
        <v>1656</v>
      </c>
      <c r="F253" s="7">
        <v>4</v>
      </c>
      <c r="G253" s="7" t="s">
        <v>91</v>
      </c>
      <c r="H253" s="11">
        <v>100000</v>
      </c>
      <c r="I253" s="7" t="s">
        <v>38</v>
      </c>
      <c r="J253" s="7" t="s">
        <v>1646</v>
      </c>
    </row>
    <row r="254" spans="1:10" ht="42.75" x14ac:dyDescent="0.2">
      <c r="A254" s="57">
        <v>246</v>
      </c>
      <c r="B254" s="31" t="s">
        <v>61</v>
      </c>
      <c r="C254" s="85" t="s">
        <v>94</v>
      </c>
      <c r="D254" s="7" t="s">
        <v>87</v>
      </c>
      <c r="E254" s="74" t="s">
        <v>95</v>
      </c>
      <c r="F254" s="7">
        <v>4</v>
      </c>
      <c r="G254" s="7" t="s">
        <v>92</v>
      </c>
      <c r="H254" s="11">
        <v>92000</v>
      </c>
      <c r="I254" s="7" t="s">
        <v>38</v>
      </c>
      <c r="J254" s="7" t="s">
        <v>1646</v>
      </c>
    </row>
    <row r="255" spans="1:10" ht="42.75" x14ac:dyDescent="0.2">
      <c r="A255" s="57">
        <v>247</v>
      </c>
      <c r="B255" s="31" t="s">
        <v>61</v>
      </c>
      <c r="C255" s="85" t="s">
        <v>1638</v>
      </c>
      <c r="D255" s="7" t="s">
        <v>87</v>
      </c>
      <c r="E255" s="74" t="s">
        <v>96</v>
      </c>
      <c r="F255" s="7">
        <v>6</v>
      </c>
      <c r="G255" s="7" t="s">
        <v>92</v>
      </c>
      <c r="H255" s="11">
        <v>60000</v>
      </c>
      <c r="I255" s="7" t="s">
        <v>38</v>
      </c>
      <c r="J255" s="7" t="s">
        <v>1646</v>
      </c>
    </row>
    <row r="256" spans="1:10" ht="42.75" x14ac:dyDescent="0.2">
      <c r="A256" s="57">
        <v>248</v>
      </c>
      <c r="B256" s="31" t="s">
        <v>61</v>
      </c>
      <c r="C256" s="85">
        <v>4111610592233330</v>
      </c>
      <c r="D256" s="7" t="s">
        <v>87</v>
      </c>
      <c r="E256" s="77" t="s">
        <v>98</v>
      </c>
      <c r="F256" s="7">
        <v>50</v>
      </c>
      <c r="G256" s="7" t="s">
        <v>119</v>
      </c>
      <c r="H256" s="11">
        <v>30000</v>
      </c>
      <c r="I256" s="7" t="s">
        <v>38</v>
      </c>
      <c r="J256" s="7" t="s">
        <v>1646</v>
      </c>
    </row>
    <row r="257" spans="1:10" ht="42.75" x14ac:dyDescent="0.2">
      <c r="A257" s="57">
        <v>249</v>
      </c>
      <c r="B257" s="31" t="s">
        <v>61</v>
      </c>
      <c r="C257" s="85">
        <v>4111610592123790</v>
      </c>
      <c r="D257" s="7" t="s">
        <v>87</v>
      </c>
      <c r="E257" s="77" t="s">
        <v>99</v>
      </c>
      <c r="F257" s="7">
        <v>50</v>
      </c>
      <c r="G257" s="7" t="s">
        <v>119</v>
      </c>
      <c r="H257" s="11">
        <v>30000</v>
      </c>
      <c r="I257" s="7" t="s">
        <v>38</v>
      </c>
      <c r="J257" s="7" t="s">
        <v>1646</v>
      </c>
    </row>
    <row r="258" spans="1:10" ht="42.75" x14ac:dyDescent="0.2">
      <c r="A258" s="57">
        <v>250</v>
      </c>
      <c r="B258" s="31" t="s">
        <v>61</v>
      </c>
      <c r="C258" s="85">
        <v>1017160792028990</v>
      </c>
      <c r="D258" s="7" t="s">
        <v>87</v>
      </c>
      <c r="E258" s="77" t="s">
        <v>100</v>
      </c>
      <c r="F258" s="7">
        <v>50</v>
      </c>
      <c r="G258" s="7" t="s">
        <v>119</v>
      </c>
      <c r="H258" s="11">
        <v>40000</v>
      </c>
      <c r="I258" s="7" t="s">
        <v>38</v>
      </c>
      <c r="J258" s="7" t="s">
        <v>1646</v>
      </c>
    </row>
    <row r="259" spans="1:10" ht="42.75" x14ac:dyDescent="0.2">
      <c r="A259" s="57">
        <v>251</v>
      </c>
      <c r="B259" s="31" t="s">
        <v>61</v>
      </c>
      <c r="C259" s="95">
        <v>1017161192135630</v>
      </c>
      <c r="D259" s="7" t="s">
        <v>87</v>
      </c>
      <c r="E259" s="77" t="s">
        <v>101</v>
      </c>
      <c r="F259" s="7">
        <v>50</v>
      </c>
      <c r="G259" s="7" t="s">
        <v>119</v>
      </c>
      <c r="H259" s="11">
        <v>30000</v>
      </c>
      <c r="I259" s="7" t="s">
        <v>38</v>
      </c>
      <c r="J259" s="7" t="s">
        <v>1646</v>
      </c>
    </row>
    <row r="260" spans="1:10" ht="42.75" x14ac:dyDescent="0.2">
      <c r="A260" s="57">
        <v>252</v>
      </c>
      <c r="B260" s="31" t="s">
        <v>61</v>
      </c>
      <c r="C260" s="95">
        <v>1017160892225520</v>
      </c>
      <c r="D260" s="7" t="s">
        <v>87</v>
      </c>
      <c r="E260" s="77" t="s">
        <v>103</v>
      </c>
      <c r="F260" s="7">
        <v>750</v>
      </c>
      <c r="G260" s="7" t="s">
        <v>321</v>
      </c>
      <c r="H260" s="11">
        <v>15000</v>
      </c>
      <c r="I260" s="7" t="s">
        <v>38</v>
      </c>
      <c r="J260" s="7" t="s">
        <v>1646</v>
      </c>
    </row>
    <row r="261" spans="1:10" ht="42.75" x14ac:dyDescent="0.2">
      <c r="A261" s="57">
        <v>253</v>
      </c>
      <c r="B261" s="31" t="s">
        <v>61</v>
      </c>
      <c r="C261" s="95">
        <v>1019151592136290</v>
      </c>
      <c r="D261" s="7" t="s">
        <v>87</v>
      </c>
      <c r="E261" s="77" t="s">
        <v>104</v>
      </c>
      <c r="F261" s="7">
        <v>2</v>
      </c>
      <c r="G261" s="7" t="s">
        <v>92</v>
      </c>
      <c r="H261" s="11">
        <v>15000</v>
      </c>
      <c r="I261" s="7" t="s">
        <v>38</v>
      </c>
      <c r="J261" s="7" t="s">
        <v>1646</v>
      </c>
    </row>
    <row r="262" spans="1:10" ht="42.75" x14ac:dyDescent="0.2">
      <c r="A262" s="57">
        <v>254</v>
      </c>
      <c r="B262" s="31" t="s">
        <v>61</v>
      </c>
      <c r="C262" s="95">
        <v>1017170292168300</v>
      </c>
      <c r="D262" s="7" t="s">
        <v>87</v>
      </c>
      <c r="E262" s="77" t="s">
        <v>105</v>
      </c>
      <c r="F262" s="7">
        <v>1</v>
      </c>
      <c r="G262" s="7" t="s">
        <v>92</v>
      </c>
      <c r="H262" s="11">
        <v>13000</v>
      </c>
      <c r="I262" s="7" t="s">
        <v>38</v>
      </c>
      <c r="J262" s="7" t="s">
        <v>1646</v>
      </c>
    </row>
    <row r="263" spans="1:10" ht="42.75" x14ac:dyDescent="0.2">
      <c r="A263" s="57">
        <v>255</v>
      </c>
      <c r="B263" s="31" t="s">
        <v>61</v>
      </c>
      <c r="C263" s="92">
        <v>5010171792083180</v>
      </c>
      <c r="D263" s="7" t="s">
        <v>87</v>
      </c>
      <c r="E263" s="77" t="s">
        <v>106</v>
      </c>
      <c r="F263" s="7">
        <v>15</v>
      </c>
      <c r="G263" s="7" t="s">
        <v>180</v>
      </c>
      <c r="H263" s="11">
        <v>30000</v>
      </c>
      <c r="I263" s="7" t="s">
        <v>38</v>
      </c>
      <c r="J263" s="7" t="s">
        <v>1646</v>
      </c>
    </row>
    <row r="264" spans="1:10" ht="42.75" x14ac:dyDescent="0.2">
      <c r="A264" s="57">
        <v>256</v>
      </c>
      <c r="B264" s="19" t="s">
        <v>28</v>
      </c>
      <c r="C264" s="38" t="s">
        <v>107</v>
      </c>
      <c r="D264" s="7" t="s">
        <v>87</v>
      </c>
      <c r="E264" s="74" t="s">
        <v>108</v>
      </c>
      <c r="F264" s="7">
        <v>15</v>
      </c>
      <c r="G264" s="7" t="s">
        <v>322</v>
      </c>
      <c r="H264" s="11">
        <v>310000</v>
      </c>
      <c r="I264" s="7" t="s">
        <v>38</v>
      </c>
      <c r="J264" s="7" t="s">
        <v>1646</v>
      </c>
    </row>
    <row r="265" spans="1:10" ht="42.75" x14ac:dyDescent="0.2">
      <c r="A265" s="57">
        <v>257</v>
      </c>
      <c r="B265" s="19" t="s">
        <v>28</v>
      </c>
      <c r="C265" s="38" t="s">
        <v>109</v>
      </c>
      <c r="D265" s="7" t="s">
        <v>87</v>
      </c>
      <c r="E265" s="74" t="s">
        <v>110</v>
      </c>
      <c r="F265" s="7">
        <v>25</v>
      </c>
      <c r="G265" s="7" t="s">
        <v>111</v>
      </c>
      <c r="H265" s="11">
        <v>240000</v>
      </c>
      <c r="I265" s="7" t="s">
        <v>38</v>
      </c>
      <c r="J265" s="7" t="s">
        <v>1646</v>
      </c>
    </row>
    <row r="266" spans="1:10" ht="42.75" x14ac:dyDescent="0.2">
      <c r="A266" s="57">
        <v>258</v>
      </c>
      <c r="B266" s="19" t="s">
        <v>28</v>
      </c>
      <c r="C266" s="39" t="s">
        <v>112</v>
      </c>
      <c r="D266" s="7" t="s">
        <v>87</v>
      </c>
      <c r="E266" s="72" t="s">
        <v>323</v>
      </c>
      <c r="F266" s="7">
        <v>15</v>
      </c>
      <c r="G266" s="7" t="s">
        <v>56</v>
      </c>
      <c r="H266" s="11">
        <v>105000</v>
      </c>
      <c r="I266" s="7" t="s">
        <v>38</v>
      </c>
      <c r="J266" s="7" t="s">
        <v>1646</v>
      </c>
    </row>
    <row r="267" spans="1:10" ht="42.75" x14ac:dyDescent="0.2">
      <c r="A267" s="57">
        <v>259</v>
      </c>
      <c r="B267" s="19" t="s">
        <v>28</v>
      </c>
      <c r="C267" s="39" t="s">
        <v>113</v>
      </c>
      <c r="D267" s="7" t="s">
        <v>87</v>
      </c>
      <c r="E267" s="72" t="s">
        <v>114</v>
      </c>
      <c r="F267" s="7">
        <v>10</v>
      </c>
      <c r="G267" s="7" t="s">
        <v>56</v>
      </c>
      <c r="H267" s="11">
        <v>100000</v>
      </c>
      <c r="I267" s="7" t="s">
        <v>38</v>
      </c>
      <c r="J267" s="7" t="s">
        <v>1646</v>
      </c>
    </row>
    <row r="268" spans="1:10" ht="42.75" x14ac:dyDescent="0.2">
      <c r="A268" s="57">
        <v>260</v>
      </c>
      <c r="B268" s="19" t="s">
        <v>28</v>
      </c>
      <c r="C268" s="39" t="s">
        <v>115</v>
      </c>
      <c r="D268" s="7" t="s">
        <v>87</v>
      </c>
      <c r="E268" s="72" t="s">
        <v>116</v>
      </c>
      <c r="F268" s="7">
        <v>5</v>
      </c>
      <c r="G268" s="7" t="s">
        <v>56</v>
      </c>
      <c r="H268" s="11">
        <v>200000</v>
      </c>
      <c r="I268" s="7" t="s">
        <v>38</v>
      </c>
      <c r="J268" s="7" t="s">
        <v>1646</v>
      </c>
    </row>
    <row r="269" spans="1:10" ht="42.75" x14ac:dyDescent="0.2">
      <c r="A269" s="57">
        <v>261</v>
      </c>
      <c r="B269" s="19" t="s">
        <v>28</v>
      </c>
      <c r="C269" s="39" t="s">
        <v>117</v>
      </c>
      <c r="D269" s="7" t="s">
        <v>87</v>
      </c>
      <c r="E269" s="72" t="s">
        <v>118</v>
      </c>
      <c r="F269" s="7">
        <v>5</v>
      </c>
      <c r="G269" s="7" t="s">
        <v>324</v>
      </c>
      <c r="H269" s="11">
        <v>85000</v>
      </c>
      <c r="I269" s="7" t="s">
        <v>38</v>
      </c>
      <c r="J269" s="7" t="s">
        <v>1646</v>
      </c>
    </row>
    <row r="270" spans="1:10" ht="42.75" x14ac:dyDescent="0.2">
      <c r="A270" s="57">
        <v>262</v>
      </c>
      <c r="B270" s="19" t="s">
        <v>28</v>
      </c>
      <c r="C270" s="39" t="s">
        <v>120</v>
      </c>
      <c r="D270" s="7" t="s">
        <v>87</v>
      </c>
      <c r="E270" s="72" t="s">
        <v>121</v>
      </c>
      <c r="F270" s="7">
        <v>8</v>
      </c>
      <c r="G270" s="7" t="s">
        <v>56</v>
      </c>
      <c r="H270" s="11">
        <v>200000</v>
      </c>
      <c r="I270" s="7" t="s">
        <v>38</v>
      </c>
      <c r="J270" s="7" t="s">
        <v>1646</v>
      </c>
    </row>
    <row r="271" spans="1:10" ht="42.75" x14ac:dyDescent="0.2">
      <c r="A271" s="57">
        <v>263</v>
      </c>
      <c r="B271" s="19" t="s">
        <v>31</v>
      </c>
      <c r="C271" s="21" t="s">
        <v>325</v>
      </c>
      <c r="D271" s="22" t="s">
        <v>87</v>
      </c>
      <c r="E271" s="73" t="s">
        <v>326</v>
      </c>
      <c r="F271" s="22">
        <v>50</v>
      </c>
      <c r="G271" s="24" t="s">
        <v>327</v>
      </c>
      <c r="H271" s="11">
        <v>120000</v>
      </c>
      <c r="I271" s="7" t="s">
        <v>38</v>
      </c>
      <c r="J271" s="7" t="s">
        <v>1646</v>
      </c>
    </row>
    <row r="272" spans="1:10" ht="42.75" x14ac:dyDescent="0.2">
      <c r="A272" s="57">
        <v>264</v>
      </c>
      <c r="B272" s="19" t="s">
        <v>31</v>
      </c>
      <c r="C272" s="21" t="s">
        <v>328</v>
      </c>
      <c r="D272" s="22" t="s">
        <v>87</v>
      </c>
      <c r="E272" s="73" t="s">
        <v>329</v>
      </c>
      <c r="F272" s="22">
        <v>210</v>
      </c>
      <c r="G272" s="24" t="s">
        <v>276</v>
      </c>
      <c r="H272" s="11">
        <v>470000</v>
      </c>
      <c r="I272" s="7" t="s">
        <v>38</v>
      </c>
      <c r="J272" s="7" t="s">
        <v>1646</v>
      </c>
    </row>
    <row r="273" spans="1:10" ht="71.25" x14ac:dyDescent="0.2">
      <c r="A273" s="57">
        <v>265</v>
      </c>
      <c r="B273" s="19" t="s">
        <v>31</v>
      </c>
      <c r="C273" s="21" t="s">
        <v>330</v>
      </c>
      <c r="D273" s="22" t="s">
        <v>87</v>
      </c>
      <c r="E273" s="73" t="s">
        <v>331</v>
      </c>
      <c r="F273" s="22">
        <v>10</v>
      </c>
      <c r="G273" s="24" t="s">
        <v>332</v>
      </c>
      <c r="H273" s="11">
        <f>35000</f>
        <v>35000</v>
      </c>
      <c r="I273" s="7" t="s">
        <v>38</v>
      </c>
      <c r="J273" s="7" t="s">
        <v>1646</v>
      </c>
    </row>
    <row r="274" spans="1:10" ht="42.75" x14ac:dyDescent="0.2">
      <c r="A274" s="57">
        <v>266</v>
      </c>
      <c r="B274" s="19" t="s">
        <v>31</v>
      </c>
      <c r="C274" s="21" t="s">
        <v>333</v>
      </c>
      <c r="D274" s="22" t="s">
        <v>87</v>
      </c>
      <c r="E274" s="73" t="s">
        <v>334</v>
      </c>
      <c r="F274" s="22">
        <v>50</v>
      </c>
      <c r="G274" s="24" t="s">
        <v>335</v>
      </c>
      <c r="H274" s="11">
        <v>175000</v>
      </c>
      <c r="I274" s="7" t="s">
        <v>38</v>
      </c>
      <c r="J274" s="7" t="s">
        <v>1646</v>
      </c>
    </row>
    <row r="275" spans="1:10" ht="42.75" x14ac:dyDescent="0.2">
      <c r="A275" s="57">
        <v>267</v>
      </c>
      <c r="B275" s="19" t="s">
        <v>31</v>
      </c>
      <c r="C275" s="21" t="s">
        <v>336</v>
      </c>
      <c r="D275" s="22" t="s">
        <v>87</v>
      </c>
      <c r="E275" s="73" t="s">
        <v>98</v>
      </c>
      <c r="F275" s="22">
        <v>30</v>
      </c>
      <c r="G275" s="24" t="s">
        <v>337</v>
      </c>
      <c r="H275" s="11">
        <v>750000</v>
      </c>
      <c r="I275" s="7" t="s">
        <v>38</v>
      </c>
      <c r="J275" s="7" t="s">
        <v>1646</v>
      </c>
    </row>
    <row r="276" spans="1:10" ht="42.75" x14ac:dyDescent="0.2">
      <c r="A276" s="57">
        <v>268</v>
      </c>
      <c r="B276" s="19" t="s">
        <v>31</v>
      </c>
      <c r="C276" s="21" t="s">
        <v>340</v>
      </c>
      <c r="D276" s="22" t="s">
        <v>87</v>
      </c>
      <c r="E276" s="73" t="s">
        <v>341</v>
      </c>
      <c r="F276" s="22">
        <v>7</v>
      </c>
      <c r="G276" s="24" t="s">
        <v>342</v>
      </c>
      <c r="H276" s="11">
        <v>85000</v>
      </c>
      <c r="I276" s="7" t="s">
        <v>38</v>
      </c>
      <c r="J276" s="7" t="s">
        <v>1646</v>
      </c>
    </row>
    <row r="277" spans="1:10" ht="42.75" x14ac:dyDescent="0.2">
      <c r="A277" s="57">
        <v>269</v>
      </c>
      <c r="B277" s="19" t="s">
        <v>31</v>
      </c>
      <c r="C277" s="21" t="s">
        <v>349</v>
      </c>
      <c r="D277" s="22" t="s">
        <v>87</v>
      </c>
      <c r="E277" s="73" t="s">
        <v>350</v>
      </c>
      <c r="F277" s="22">
        <v>10</v>
      </c>
      <c r="G277" s="24" t="s">
        <v>351</v>
      </c>
      <c r="H277" s="11">
        <v>100000</v>
      </c>
      <c r="I277" s="7" t="s">
        <v>38</v>
      </c>
      <c r="J277" s="7" t="s">
        <v>1646</v>
      </c>
    </row>
    <row r="278" spans="1:10" ht="42.75" x14ac:dyDescent="0.2">
      <c r="A278" s="57">
        <v>270</v>
      </c>
      <c r="B278" s="19" t="s">
        <v>31</v>
      </c>
      <c r="C278" s="21" t="s">
        <v>352</v>
      </c>
      <c r="D278" s="22" t="s">
        <v>87</v>
      </c>
      <c r="E278" s="73" t="s">
        <v>353</v>
      </c>
      <c r="F278" s="22">
        <v>25</v>
      </c>
      <c r="G278" s="24" t="s">
        <v>339</v>
      </c>
      <c r="H278" s="11">
        <v>250000</v>
      </c>
      <c r="I278" s="7" t="s">
        <v>38</v>
      </c>
      <c r="J278" s="7" t="s">
        <v>1646</v>
      </c>
    </row>
    <row r="279" spans="1:10" ht="42.75" x14ac:dyDescent="0.2">
      <c r="A279" s="57">
        <v>271</v>
      </c>
      <c r="B279" s="19" t="s">
        <v>31</v>
      </c>
      <c r="C279" s="21" t="s">
        <v>354</v>
      </c>
      <c r="D279" s="22" t="s">
        <v>87</v>
      </c>
      <c r="E279" s="73" t="s">
        <v>355</v>
      </c>
      <c r="F279" s="22">
        <v>10</v>
      </c>
      <c r="G279" s="24" t="s">
        <v>92</v>
      </c>
      <c r="H279" s="11">
        <v>100000</v>
      </c>
      <c r="I279" s="7" t="s">
        <v>38</v>
      </c>
      <c r="J279" s="7" t="s">
        <v>1646</v>
      </c>
    </row>
    <row r="280" spans="1:10" ht="42.75" x14ac:dyDescent="0.2">
      <c r="A280" s="57">
        <v>272</v>
      </c>
      <c r="B280" s="19" t="s">
        <v>31</v>
      </c>
      <c r="C280" s="21" t="s">
        <v>356</v>
      </c>
      <c r="D280" s="22" t="s">
        <v>87</v>
      </c>
      <c r="E280" s="73" t="s">
        <v>357</v>
      </c>
      <c r="F280" s="22">
        <v>10</v>
      </c>
      <c r="G280" s="24" t="s">
        <v>342</v>
      </c>
      <c r="H280" s="11">
        <v>100000</v>
      </c>
      <c r="I280" s="7" t="s">
        <v>38</v>
      </c>
      <c r="J280" s="7" t="s">
        <v>1646</v>
      </c>
    </row>
    <row r="281" spans="1:10" ht="42.75" x14ac:dyDescent="0.2">
      <c r="A281" s="57">
        <v>273</v>
      </c>
      <c r="B281" s="19" t="s">
        <v>31</v>
      </c>
      <c r="C281" s="21" t="s">
        <v>358</v>
      </c>
      <c r="D281" s="22" t="s">
        <v>87</v>
      </c>
      <c r="E281" s="73" t="s">
        <v>359</v>
      </c>
      <c r="F281" s="22">
        <v>6</v>
      </c>
      <c r="G281" s="24" t="s">
        <v>342</v>
      </c>
      <c r="H281" s="11">
        <v>300000</v>
      </c>
      <c r="I281" s="7" t="s">
        <v>38</v>
      </c>
      <c r="J281" s="7" t="s">
        <v>1646</v>
      </c>
    </row>
    <row r="282" spans="1:10" ht="42.75" x14ac:dyDescent="0.2">
      <c r="A282" s="57">
        <v>274</v>
      </c>
      <c r="B282" s="19" t="s">
        <v>31</v>
      </c>
      <c r="C282" s="21" t="s">
        <v>360</v>
      </c>
      <c r="D282" s="22" t="s">
        <v>87</v>
      </c>
      <c r="E282" s="73" t="s">
        <v>361</v>
      </c>
      <c r="F282" s="22">
        <v>5</v>
      </c>
      <c r="G282" s="24" t="s">
        <v>362</v>
      </c>
      <c r="H282" s="11">
        <v>80000</v>
      </c>
      <c r="I282" s="7" t="s">
        <v>38</v>
      </c>
      <c r="J282" s="7" t="s">
        <v>1646</v>
      </c>
    </row>
    <row r="283" spans="1:10" ht="42.75" x14ac:dyDescent="0.2">
      <c r="A283" s="57">
        <v>275</v>
      </c>
      <c r="B283" s="19" t="s">
        <v>31</v>
      </c>
      <c r="C283" s="21" t="s">
        <v>363</v>
      </c>
      <c r="D283" s="22" t="s">
        <v>87</v>
      </c>
      <c r="E283" s="73" t="s">
        <v>364</v>
      </c>
      <c r="F283" s="22">
        <v>5</v>
      </c>
      <c r="G283" s="24" t="s">
        <v>348</v>
      </c>
      <c r="H283" s="11">
        <v>35000</v>
      </c>
      <c r="I283" s="7" t="s">
        <v>38</v>
      </c>
      <c r="J283" s="7" t="s">
        <v>1646</v>
      </c>
    </row>
    <row r="284" spans="1:10" ht="42.75" x14ac:dyDescent="0.2">
      <c r="A284" s="57">
        <v>276</v>
      </c>
      <c r="B284" s="19" t="s">
        <v>31</v>
      </c>
      <c r="C284" s="21" t="s">
        <v>365</v>
      </c>
      <c r="D284" s="22" t="s">
        <v>366</v>
      </c>
      <c r="E284" s="73" t="s">
        <v>367</v>
      </c>
      <c r="F284" s="22">
        <v>21</v>
      </c>
      <c r="G284" s="24" t="s">
        <v>351</v>
      </c>
      <c r="H284" s="11">
        <v>210000</v>
      </c>
      <c r="I284" s="7" t="s">
        <v>38</v>
      </c>
      <c r="J284" s="7" t="s">
        <v>1646</v>
      </c>
    </row>
    <row r="285" spans="1:10" ht="42.75" x14ac:dyDescent="0.2">
      <c r="A285" s="57">
        <v>277</v>
      </c>
      <c r="B285" s="19" t="s">
        <v>31</v>
      </c>
      <c r="C285" s="21" t="s">
        <v>358</v>
      </c>
      <c r="D285" s="22" t="s">
        <v>87</v>
      </c>
      <c r="E285" s="73" t="s">
        <v>368</v>
      </c>
      <c r="F285" s="22">
        <v>1</v>
      </c>
      <c r="G285" s="24" t="s">
        <v>339</v>
      </c>
      <c r="H285" s="11">
        <v>30000</v>
      </c>
      <c r="I285" s="7" t="s">
        <v>38</v>
      </c>
      <c r="J285" s="7" t="s">
        <v>1646</v>
      </c>
    </row>
    <row r="286" spans="1:10" ht="72.75" x14ac:dyDescent="0.2">
      <c r="A286" s="57">
        <v>278</v>
      </c>
      <c r="B286" s="19" t="s">
        <v>31</v>
      </c>
      <c r="C286" s="21" t="s">
        <v>373</v>
      </c>
      <c r="D286" s="22" t="s">
        <v>87</v>
      </c>
      <c r="E286" s="73" t="s">
        <v>779</v>
      </c>
      <c r="F286" s="22">
        <v>390</v>
      </c>
      <c r="G286" s="24" t="s">
        <v>92</v>
      </c>
      <c r="H286" s="11">
        <v>2340000</v>
      </c>
      <c r="I286" s="7" t="s">
        <v>38</v>
      </c>
      <c r="J286" s="7" t="s">
        <v>1646</v>
      </c>
    </row>
    <row r="287" spans="1:10" ht="42.75" x14ac:dyDescent="0.2">
      <c r="A287" s="57">
        <v>279</v>
      </c>
      <c r="B287" s="19" t="s">
        <v>31</v>
      </c>
      <c r="C287" s="21" t="s">
        <v>378</v>
      </c>
      <c r="D287" s="22" t="s">
        <v>87</v>
      </c>
      <c r="E287" s="73" t="s">
        <v>379</v>
      </c>
      <c r="F287" s="22">
        <v>1</v>
      </c>
      <c r="G287" s="24" t="s">
        <v>377</v>
      </c>
      <c r="H287" s="11">
        <v>6000</v>
      </c>
      <c r="I287" s="7" t="s">
        <v>38</v>
      </c>
      <c r="J287" s="7" t="s">
        <v>1646</v>
      </c>
    </row>
    <row r="288" spans="1:10" ht="57" x14ac:dyDescent="0.2">
      <c r="A288" s="57">
        <v>280</v>
      </c>
      <c r="B288" s="19" t="s">
        <v>31</v>
      </c>
      <c r="C288" s="21" t="s">
        <v>380</v>
      </c>
      <c r="D288" s="22" t="s">
        <v>87</v>
      </c>
      <c r="E288" s="73" t="s">
        <v>381</v>
      </c>
      <c r="F288" s="22">
        <v>1</v>
      </c>
      <c r="G288" s="24" t="s">
        <v>92</v>
      </c>
      <c r="H288" s="11">
        <v>15000</v>
      </c>
      <c r="I288" s="7" t="s">
        <v>38</v>
      </c>
      <c r="J288" s="7" t="s">
        <v>1646</v>
      </c>
    </row>
    <row r="289" spans="1:10" ht="71.25" x14ac:dyDescent="0.2">
      <c r="A289" s="57">
        <v>281</v>
      </c>
      <c r="B289" s="19" t="s">
        <v>31</v>
      </c>
      <c r="C289" s="21" t="s">
        <v>382</v>
      </c>
      <c r="D289" s="22" t="s">
        <v>87</v>
      </c>
      <c r="E289" s="73" t="s">
        <v>383</v>
      </c>
      <c r="F289" s="22">
        <v>1</v>
      </c>
      <c r="G289" s="24" t="s">
        <v>56</v>
      </c>
      <c r="H289" s="11">
        <v>4500</v>
      </c>
      <c r="I289" s="7" t="s">
        <v>38</v>
      </c>
      <c r="J289" s="7" t="s">
        <v>1646</v>
      </c>
    </row>
    <row r="290" spans="1:10" ht="85.5" x14ac:dyDescent="0.2">
      <c r="A290" s="57">
        <v>282</v>
      </c>
      <c r="B290" s="19" t="s">
        <v>31</v>
      </c>
      <c r="C290" s="21" t="s">
        <v>384</v>
      </c>
      <c r="D290" s="22" t="s">
        <v>87</v>
      </c>
      <c r="E290" s="73" t="s">
        <v>385</v>
      </c>
      <c r="F290" s="22">
        <v>1</v>
      </c>
      <c r="G290" s="24" t="s">
        <v>92</v>
      </c>
      <c r="H290" s="11">
        <v>20000</v>
      </c>
      <c r="I290" s="7" t="s">
        <v>38</v>
      </c>
      <c r="J290" s="7" t="s">
        <v>1646</v>
      </c>
    </row>
    <row r="291" spans="1:10" ht="42.75" x14ac:dyDescent="0.2">
      <c r="A291" s="57">
        <v>283</v>
      </c>
      <c r="B291" s="19" t="s">
        <v>31</v>
      </c>
      <c r="C291" s="21" t="s">
        <v>386</v>
      </c>
      <c r="D291" s="22" t="s">
        <v>87</v>
      </c>
      <c r="E291" s="73" t="s">
        <v>387</v>
      </c>
      <c r="F291" s="22">
        <v>1</v>
      </c>
      <c r="G291" s="24" t="s">
        <v>276</v>
      </c>
      <c r="H291" s="11">
        <v>15000</v>
      </c>
      <c r="I291" s="7" t="s">
        <v>38</v>
      </c>
      <c r="J291" s="7" t="s">
        <v>1646</v>
      </c>
    </row>
    <row r="292" spans="1:10" ht="42.75" x14ac:dyDescent="0.2">
      <c r="A292" s="57">
        <v>284</v>
      </c>
      <c r="B292" s="19" t="s">
        <v>31</v>
      </c>
      <c r="C292" s="21" t="s">
        <v>1639</v>
      </c>
      <c r="D292" s="22" t="s">
        <v>87</v>
      </c>
      <c r="E292" s="73" t="s">
        <v>390</v>
      </c>
      <c r="F292" s="22">
        <v>100</v>
      </c>
      <c r="G292" s="24" t="s">
        <v>276</v>
      </c>
      <c r="H292" s="11">
        <v>150000</v>
      </c>
      <c r="I292" s="7" t="s">
        <v>38</v>
      </c>
      <c r="J292" s="7" t="s">
        <v>1646</v>
      </c>
    </row>
    <row r="293" spans="1:10" ht="71.25" x14ac:dyDescent="0.2">
      <c r="A293" s="57">
        <v>285</v>
      </c>
      <c r="B293" s="19" t="s">
        <v>573</v>
      </c>
      <c r="C293" s="21" t="s">
        <v>330</v>
      </c>
      <c r="D293" s="54" t="s">
        <v>87</v>
      </c>
      <c r="E293" s="75" t="s">
        <v>331</v>
      </c>
      <c r="F293" s="44">
        <v>10</v>
      </c>
      <c r="G293" s="22" t="s">
        <v>92</v>
      </c>
      <c r="H293" s="11">
        <v>400000</v>
      </c>
      <c r="I293" s="7" t="s">
        <v>38</v>
      </c>
      <c r="J293" s="7" t="s">
        <v>1646</v>
      </c>
    </row>
    <row r="294" spans="1:10" ht="42.75" x14ac:dyDescent="0.2">
      <c r="A294" s="57">
        <v>286</v>
      </c>
      <c r="B294" s="19" t="s">
        <v>573</v>
      </c>
      <c r="C294" s="21" t="s">
        <v>627</v>
      </c>
      <c r="D294" s="54" t="s">
        <v>87</v>
      </c>
      <c r="E294" s="75" t="s">
        <v>628</v>
      </c>
      <c r="F294" s="44">
        <v>50</v>
      </c>
      <c r="G294" s="22" t="s">
        <v>339</v>
      </c>
      <c r="H294" s="11">
        <v>600000</v>
      </c>
      <c r="I294" s="7" t="s">
        <v>38</v>
      </c>
      <c r="J294" s="7" t="s">
        <v>1646</v>
      </c>
    </row>
    <row r="295" spans="1:10" ht="42.75" x14ac:dyDescent="0.2">
      <c r="A295" s="57">
        <v>287</v>
      </c>
      <c r="B295" s="19" t="s">
        <v>573</v>
      </c>
      <c r="C295" s="58" t="s">
        <v>336</v>
      </c>
      <c r="D295" s="55" t="s">
        <v>87</v>
      </c>
      <c r="E295" s="75" t="s">
        <v>98</v>
      </c>
      <c r="F295" s="53">
        <v>10</v>
      </c>
      <c r="G295" s="35" t="s">
        <v>337</v>
      </c>
      <c r="H295" s="11">
        <v>250000</v>
      </c>
      <c r="I295" s="7" t="s">
        <v>38</v>
      </c>
      <c r="J295" s="7" t="s">
        <v>1646</v>
      </c>
    </row>
    <row r="296" spans="1:10" ht="42.75" x14ac:dyDescent="0.2">
      <c r="A296" s="57">
        <v>288</v>
      </c>
      <c r="B296" s="19" t="s">
        <v>573</v>
      </c>
      <c r="C296" s="58" t="s">
        <v>338</v>
      </c>
      <c r="D296" s="55" t="s">
        <v>87</v>
      </c>
      <c r="E296" s="75" t="s">
        <v>1640</v>
      </c>
      <c r="F296" s="53">
        <v>120</v>
      </c>
      <c r="G296" s="35" t="s">
        <v>339</v>
      </c>
      <c r="H296" s="11">
        <v>1920000</v>
      </c>
      <c r="I296" s="7" t="s">
        <v>38</v>
      </c>
      <c r="J296" s="7" t="s">
        <v>1646</v>
      </c>
    </row>
    <row r="297" spans="1:10" ht="42.75" x14ac:dyDescent="0.2">
      <c r="A297" s="57">
        <v>289</v>
      </c>
      <c r="B297" s="19" t="s">
        <v>573</v>
      </c>
      <c r="C297" s="58" t="s">
        <v>343</v>
      </c>
      <c r="D297" s="55" t="s">
        <v>87</v>
      </c>
      <c r="E297" s="75" t="s">
        <v>344</v>
      </c>
      <c r="F297" s="53">
        <v>10</v>
      </c>
      <c r="G297" s="35" t="s">
        <v>345</v>
      </c>
      <c r="H297" s="11">
        <v>160000</v>
      </c>
      <c r="I297" s="7" t="s">
        <v>38</v>
      </c>
      <c r="J297" s="7" t="s">
        <v>1646</v>
      </c>
    </row>
    <row r="298" spans="1:10" ht="42.75" x14ac:dyDescent="0.2">
      <c r="A298" s="57">
        <v>290</v>
      </c>
      <c r="B298" s="19" t="s">
        <v>573</v>
      </c>
      <c r="C298" s="58" t="s">
        <v>346</v>
      </c>
      <c r="D298" s="55" t="s">
        <v>87</v>
      </c>
      <c r="E298" s="75" t="s">
        <v>347</v>
      </c>
      <c r="F298" s="53">
        <v>20</v>
      </c>
      <c r="G298" s="35" t="s">
        <v>629</v>
      </c>
      <c r="H298" s="11">
        <v>320000</v>
      </c>
      <c r="I298" s="7" t="s">
        <v>38</v>
      </c>
      <c r="J298" s="7" t="s">
        <v>1646</v>
      </c>
    </row>
    <row r="299" spans="1:10" ht="42.75" x14ac:dyDescent="0.2">
      <c r="A299" s="57">
        <v>291</v>
      </c>
      <c r="B299" s="19" t="s">
        <v>573</v>
      </c>
      <c r="C299" s="58" t="s">
        <v>630</v>
      </c>
      <c r="D299" s="55" t="s">
        <v>87</v>
      </c>
      <c r="E299" s="75" t="s">
        <v>631</v>
      </c>
      <c r="F299" s="53">
        <v>30</v>
      </c>
      <c r="G299" s="35" t="s">
        <v>629</v>
      </c>
      <c r="H299" s="11">
        <v>50000</v>
      </c>
      <c r="I299" s="7" t="s">
        <v>38</v>
      </c>
      <c r="J299" s="7" t="s">
        <v>1646</v>
      </c>
    </row>
    <row r="300" spans="1:10" ht="42.75" x14ac:dyDescent="0.2">
      <c r="A300" s="57">
        <v>292</v>
      </c>
      <c r="B300" s="19" t="s">
        <v>573</v>
      </c>
      <c r="C300" s="58" t="s">
        <v>632</v>
      </c>
      <c r="D300" s="55" t="s">
        <v>87</v>
      </c>
      <c r="E300" s="75" t="s">
        <v>633</v>
      </c>
      <c r="F300" s="53">
        <v>10</v>
      </c>
      <c r="G300" s="35" t="s">
        <v>634</v>
      </c>
      <c r="H300" s="11">
        <v>45000</v>
      </c>
      <c r="I300" s="7" t="s">
        <v>38</v>
      </c>
      <c r="J300" s="7" t="s">
        <v>1646</v>
      </c>
    </row>
    <row r="301" spans="1:10" ht="42.75" x14ac:dyDescent="0.2">
      <c r="A301" s="57">
        <v>293</v>
      </c>
      <c r="B301" s="19" t="s">
        <v>573</v>
      </c>
      <c r="C301" s="58" t="s">
        <v>635</v>
      </c>
      <c r="D301" s="55" t="s">
        <v>87</v>
      </c>
      <c r="E301" s="75" t="s">
        <v>636</v>
      </c>
      <c r="F301" s="53">
        <v>20</v>
      </c>
      <c r="G301" s="35" t="s">
        <v>92</v>
      </c>
      <c r="H301" s="11">
        <v>60000</v>
      </c>
      <c r="I301" s="7" t="s">
        <v>38</v>
      </c>
      <c r="J301" s="7" t="s">
        <v>1646</v>
      </c>
    </row>
    <row r="302" spans="1:10" ht="42.75" x14ac:dyDescent="0.2">
      <c r="A302" s="57">
        <v>294</v>
      </c>
      <c r="B302" s="19" t="s">
        <v>573</v>
      </c>
      <c r="C302" s="58" t="s">
        <v>369</v>
      </c>
      <c r="D302" s="55" t="s">
        <v>87</v>
      </c>
      <c r="E302" s="75" t="s">
        <v>370</v>
      </c>
      <c r="F302" s="53">
        <v>15</v>
      </c>
      <c r="G302" s="35" t="s">
        <v>92</v>
      </c>
      <c r="H302" s="11">
        <v>45000</v>
      </c>
      <c r="I302" s="7" t="s">
        <v>38</v>
      </c>
      <c r="J302" s="7" t="s">
        <v>1646</v>
      </c>
    </row>
    <row r="303" spans="1:10" ht="71.25" x14ac:dyDescent="0.2">
      <c r="A303" s="57">
        <v>295</v>
      </c>
      <c r="B303" s="19" t="s">
        <v>573</v>
      </c>
      <c r="C303" s="21" t="s">
        <v>371</v>
      </c>
      <c r="D303" s="54" t="s">
        <v>87</v>
      </c>
      <c r="E303" s="75" t="s">
        <v>372</v>
      </c>
      <c r="F303" s="44">
        <v>5</v>
      </c>
      <c r="G303" s="22" t="s">
        <v>92</v>
      </c>
      <c r="H303" s="11">
        <v>85000</v>
      </c>
      <c r="I303" s="7" t="s">
        <v>38</v>
      </c>
      <c r="J303" s="7" t="s">
        <v>1646</v>
      </c>
    </row>
    <row r="304" spans="1:10" ht="42.75" x14ac:dyDescent="0.2">
      <c r="A304" s="57">
        <v>296</v>
      </c>
      <c r="B304" s="19" t="s">
        <v>573</v>
      </c>
      <c r="C304" s="58" t="s">
        <v>637</v>
      </c>
      <c r="D304" s="55" t="s">
        <v>87</v>
      </c>
      <c r="E304" s="75" t="s">
        <v>660</v>
      </c>
      <c r="F304" s="53">
        <v>36</v>
      </c>
      <c r="G304" s="35" t="s">
        <v>92</v>
      </c>
      <c r="H304" s="11">
        <v>216000</v>
      </c>
      <c r="I304" s="7" t="s">
        <v>38</v>
      </c>
      <c r="J304" s="7" t="s">
        <v>1646</v>
      </c>
    </row>
    <row r="305" spans="1:10" ht="42.75" x14ac:dyDescent="0.2">
      <c r="A305" s="57">
        <v>297</v>
      </c>
      <c r="B305" s="19" t="s">
        <v>573</v>
      </c>
      <c r="C305" s="58" t="s">
        <v>638</v>
      </c>
      <c r="D305" s="55" t="s">
        <v>87</v>
      </c>
      <c r="E305" s="75" t="s">
        <v>659</v>
      </c>
      <c r="F305" s="53">
        <v>30</v>
      </c>
      <c r="G305" s="35" t="s">
        <v>102</v>
      </c>
      <c r="H305" s="11">
        <v>360000</v>
      </c>
      <c r="I305" s="7"/>
      <c r="J305" s="7" t="s">
        <v>1646</v>
      </c>
    </row>
    <row r="306" spans="1:10" ht="42.75" x14ac:dyDescent="0.2">
      <c r="A306" s="57">
        <v>298</v>
      </c>
      <c r="B306" s="19" t="s">
        <v>573</v>
      </c>
      <c r="C306" s="58" t="s">
        <v>374</v>
      </c>
      <c r="D306" s="55" t="s">
        <v>87</v>
      </c>
      <c r="E306" s="75" t="s">
        <v>375</v>
      </c>
      <c r="F306" s="53">
        <v>40</v>
      </c>
      <c r="G306" s="35" t="s">
        <v>92</v>
      </c>
      <c r="H306" s="99">
        <v>50000</v>
      </c>
      <c r="I306" s="7"/>
      <c r="J306" s="7" t="s">
        <v>1646</v>
      </c>
    </row>
    <row r="307" spans="1:10" ht="42.75" x14ac:dyDescent="0.2">
      <c r="A307" s="57">
        <v>299</v>
      </c>
      <c r="B307" s="19" t="s">
        <v>573</v>
      </c>
      <c r="C307" s="58" t="s">
        <v>94</v>
      </c>
      <c r="D307" s="55" t="s">
        <v>87</v>
      </c>
      <c r="E307" s="75" t="s">
        <v>95</v>
      </c>
      <c r="F307" s="53">
        <v>20</v>
      </c>
      <c r="G307" s="35" t="s">
        <v>92</v>
      </c>
      <c r="H307" s="11">
        <v>170000</v>
      </c>
      <c r="I307" s="7" t="s">
        <v>38</v>
      </c>
      <c r="J307" s="7" t="s">
        <v>1646</v>
      </c>
    </row>
    <row r="308" spans="1:10" ht="42.75" x14ac:dyDescent="0.2">
      <c r="A308" s="57">
        <v>300</v>
      </c>
      <c r="B308" s="19" t="s">
        <v>573</v>
      </c>
      <c r="C308" s="58" t="s">
        <v>639</v>
      </c>
      <c r="D308" s="55" t="s">
        <v>87</v>
      </c>
      <c r="E308" s="75" t="s">
        <v>640</v>
      </c>
      <c r="F308" s="53">
        <v>5</v>
      </c>
      <c r="G308" s="35" t="s">
        <v>102</v>
      </c>
      <c r="H308" s="11">
        <v>165000</v>
      </c>
      <c r="I308" s="7" t="s">
        <v>38</v>
      </c>
      <c r="J308" s="7" t="s">
        <v>1646</v>
      </c>
    </row>
    <row r="309" spans="1:10" ht="42.75" x14ac:dyDescent="0.2">
      <c r="A309" s="57">
        <v>301</v>
      </c>
      <c r="B309" s="19" t="s">
        <v>573</v>
      </c>
      <c r="C309" s="58" t="s">
        <v>386</v>
      </c>
      <c r="D309" s="55" t="s">
        <v>87</v>
      </c>
      <c r="E309" s="75" t="s">
        <v>641</v>
      </c>
      <c r="F309" s="53">
        <v>3</v>
      </c>
      <c r="G309" s="35" t="s">
        <v>634</v>
      </c>
      <c r="H309" s="11">
        <v>16000</v>
      </c>
      <c r="I309" s="7" t="s">
        <v>38</v>
      </c>
      <c r="J309" s="7" t="s">
        <v>1646</v>
      </c>
    </row>
    <row r="310" spans="1:10" ht="42.75" x14ac:dyDescent="0.2">
      <c r="A310" s="57">
        <v>302</v>
      </c>
      <c r="B310" s="19" t="s">
        <v>573</v>
      </c>
      <c r="C310" s="58" t="s">
        <v>642</v>
      </c>
      <c r="D310" s="55" t="s">
        <v>87</v>
      </c>
      <c r="E310" s="75" t="s">
        <v>643</v>
      </c>
      <c r="F310" s="53">
        <v>5</v>
      </c>
      <c r="G310" s="35" t="s">
        <v>389</v>
      </c>
      <c r="H310" s="11">
        <v>125000</v>
      </c>
      <c r="I310" s="7" t="s">
        <v>38</v>
      </c>
      <c r="J310" s="7" t="s">
        <v>1646</v>
      </c>
    </row>
    <row r="311" spans="1:10" ht="42.75" x14ac:dyDescent="0.2">
      <c r="A311" s="57">
        <v>303</v>
      </c>
      <c r="B311" s="19" t="s">
        <v>573</v>
      </c>
      <c r="C311" s="58" t="s">
        <v>644</v>
      </c>
      <c r="D311" s="55" t="s">
        <v>87</v>
      </c>
      <c r="E311" s="75" t="s">
        <v>645</v>
      </c>
      <c r="F311" s="53">
        <v>8</v>
      </c>
      <c r="G311" s="35" t="s">
        <v>646</v>
      </c>
      <c r="H311" s="11">
        <v>100000</v>
      </c>
      <c r="I311" s="7" t="s">
        <v>38</v>
      </c>
      <c r="J311" s="7" t="s">
        <v>1646</v>
      </c>
    </row>
    <row r="312" spans="1:10" ht="42.75" x14ac:dyDescent="0.2">
      <c r="A312" s="57">
        <v>304</v>
      </c>
      <c r="B312" s="19" t="s">
        <v>573</v>
      </c>
      <c r="C312" s="58" t="s">
        <v>647</v>
      </c>
      <c r="D312" s="55" t="s">
        <v>87</v>
      </c>
      <c r="E312" s="75" t="s">
        <v>376</v>
      </c>
      <c r="F312" s="53">
        <v>10</v>
      </c>
      <c r="G312" s="35" t="s">
        <v>92</v>
      </c>
      <c r="H312" s="11">
        <v>270000</v>
      </c>
      <c r="I312" s="7" t="s">
        <v>38</v>
      </c>
      <c r="J312" s="7" t="s">
        <v>1646</v>
      </c>
    </row>
    <row r="313" spans="1:10" ht="42.75" x14ac:dyDescent="0.2">
      <c r="A313" s="57">
        <v>305</v>
      </c>
      <c r="B313" s="19" t="s">
        <v>573</v>
      </c>
      <c r="C313" s="58" t="s">
        <v>648</v>
      </c>
      <c r="D313" s="55" t="s">
        <v>87</v>
      </c>
      <c r="E313" s="75" t="s">
        <v>649</v>
      </c>
      <c r="F313" s="53">
        <v>6</v>
      </c>
      <c r="G313" s="35" t="s">
        <v>650</v>
      </c>
      <c r="H313" s="11">
        <v>39000</v>
      </c>
      <c r="I313" s="7" t="s">
        <v>38</v>
      </c>
      <c r="J313" s="7" t="s">
        <v>1646</v>
      </c>
    </row>
    <row r="314" spans="1:10" ht="42.75" x14ac:dyDescent="0.2">
      <c r="A314" s="57">
        <v>306</v>
      </c>
      <c r="B314" s="19" t="s">
        <v>573</v>
      </c>
      <c r="C314" s="58" t="s">
        <v>378</v>
      </c>
      <c r="D314" s="55" t="s">
        <v>87</v>
      </c>
      <c r="E314" s="75" t="s">
        <v>379</v>
      </c>
      <c r="F314" s="53">
        <v>15</v>
      </c>
      <c r="G314" s="35" t="s">
        <v>92</v>
      </c>
      <c r="H314" s="11">
        <v>150000</v>
      </c>
      <c r="I314" s="7" t="s">
        <v>38</v>
      </c>
      <c r="J314" s="7" t="s">
        <v>1646</v>
      </c>
    </row>
    <row r="315" spans="1:10" ht="42.75" x14ac:dyDescent="0.2">
      <c r="A315" s="57">
        <v>307</v>
      </c>
      <c r="B315" s="19" t="s">
        <v>573</v>
      </c>
      <c r="C315" s="58" t="s">
        <v>651</v>
      </c>
      <c r="D315" s="55" t="s">
        <v>87</v>
      </c>
      <c r="E315" s="75" t="s">
        <v>652</v>
      </c>
      <c r="F315" s="53">
        <v>10</v>
      </c>
      <c r="G315" s="35" t="s">
        <v>92</v>
      </c>
      <c r="H315" s="11">
        <v>250000</v>
      </c>
      <c r="I315" s="7" t="s">
        <v>38</v>
      </c>
      <c r="J315" s="7" t="s">
        <v>1646</v>
      </c>
    </row>
    <row r="316" spans="1:10" ht="42.75" x14ac:dyDescent="0.2">
      <c r="A316" s="57">
        <v>308</v>
      </c>
      <c r="B316" s="19" t="s">
        <v>573</v>
      </c>
      <c r="C316" s="58" t="s">
        <v>653</v>
      </c>
      <c r="D316" s="55" t="s">
        <v>87</v>
      </c>
      <c r="E316" s="75" t="s">
        <v>654</v>
      </c>
      <c r="F316" s="53">
        <v>3</v>
      </c>
      <c r="G316" s="35" t="s">
        <v>102</v>
      </c>
      <c r="H316" s="11">
        <v>120000</v>
      </c>
      <c r="I316" s="7" t="s">
        <v>38</v>
      </c>
      <c r="J316" s="7" t="s">
        <v>1646</v>
      </c>
    </row>
    <row r="317" spans="1:10" ht="42.75" x14ac:dyDescent="0.2">
      <c r="A317" s="57">
        <v>309</v>
      </c>
      <c r="B317" s="19" t="s">
        <v>573</v>
      </c>
      <c r="C317" s="58" t="s">
        <v>655</v>
      </c>
      <c r="D317" s="55" t="s">
        <v>87</v>
      </c>
      <c r="E317" s="75" t="s">
        <v>656</v>
      </c>
      <c r="F317" s="53">
        <v>2</v>
      </c>
      <c r="G317" s="35" t="s">
        <v>92</v>
      </c>
      <c r="H317" s="11">
        <v>60000</v>
      </c>
      <c r="I317" s="7" t="s">
        <v>38</v>
      </c>
      <c r="J317" s="7" t="s">
        <v>1646</v>
      </c>
    </row>
    <row r="318" spans="1:10" ht="42.75" x14ac:dyDescent="0.2">
      <c r="A318" s="57">
        <v>310</v>
      </c>
      <c r="B318" s="19" t="s">
        <v>573</v>
      </c>
      <c r="C318" s="58" t="s">
        <v>657</v>
      </c>
      <c r="D318" s="55" t="s">
        <v>87</v>
      </c>
      <c r="E318" s="75" t="s">
        <v>658</v>
      </c>
      <c r="F318" s="53">
        <v>2</v>
      </c>
      <c r="G318" s="35" t="s">
        <v>92</v>
      </c>
      <c r="H318" s="11">
        <v>140000</v>
      </c>
      <c r="I318" s="7" t="s">
        <v>38</v>
      </c>
      <c r="J318" s="7" t="s">
        <v>1646</v>
      </c>
    </row>
    <row r="319" spans="1:10" ht="28.5" x14ac:dyDescent="0.2">
      <c r="A319" s="57">
        <v>311</v>
      </c>
      <c r="B319" s="19" t="s">
        <v>1107</v>
      </c>
      <c r="C319" s="14" t="s">
        <v>1575</v>
      </c>
      <c r="D319" s="9" t="s">
        <v>87</v>
      </c>
      <c r="E319" s="105" t="s">
        <v>1157</v>
      </c>
      <c r="F319" s="7">
        <v>1</v>
      </c>
      <c r="G319" s="7" t="s">
        <v>56</v>
      </c>
      <c r="H319" s="11">
        <v>250000</v>
      </c>
      <c r="I319" s="7" t="s">
        <v>38</v>
      </c>
      <c r="J319" s="7" t="s">
        <v>1646</v>
      </c>
    </row>
    <row r="320" spans="1:10" ht="28.5" x14ac:dyDescent="0.2">
      <c r="A320" s="57">
        <v>312</v>
      </c>
      <c r="B320" s="19" t="s">
        <v>1107</v>
      </c>
      <c r="C320" s="14" t="s">
        <v>1576</v>
      </c>
      <c r="D320" s="9" t="s">
        <v>87</v>
      </c>
      <c r="E320" s="105" t="s">
        <v>1158</v>
      </c>
      <c r="F320" s="7">
        <v>1</v>
      </c>
      <c r="G320" s="7" t="s">
        <v>56</v>
      </c>
      <c r="H320" s="11">
        <v>200000</v>
      </c>
      <c r="I320" s="7" t="s">
        <v>38</v>
      </c>
      <c r="J320" s="7" t="s">
        <v>1646</v>
      </c>
    </row>
    <row r="321" spans="1:10" ht="28.5" x14ac:dyDescent="0.2">
      <c r="A321" s="57">
        <v>313</v>
      </c>
      <c r="B321" s="19" t="s">
        <v>1107</v>
      </c>
      <c r="C321" s="14" t="s">
        <v>1577</v>
      </c>
      <c r="D321" s="9" t="s">
        <v>87</v>
      </c>
      <c r="E321" s="105" t="s">
        <v>1159</v>
      </c>
      <c r="F321" s="7">
        <v>1</v>
      </c>
      <c r="G321" s="7" t="s">
        <v>56</v>
      </c>
      <c r="H321" s="11">
        <v>40000</v>
      </c>
      <c r="I321" s="7" t="s">
        <v>38</v>
      </c>
      <c r="J321" s="7" t="s">
        <v>1646</v>
      </c>
    </row>
    <row r="322" spans="1:10" ht="28.5" x14ac:dyDescent="0.2">
      <c r="A322" s="57">
        <v>314</v>
      </c>
      <c r="B322" s="19" t="s">
        <v>1107</v>
      </c>
      <c r="C322" s="14" t="s">
        <v>1578</v>
      </c>
      <c r="D322" s="9" t="s">
        <v>87</v>
      </c>
      <c r="E322" s="105" t="s">
        <v>1160</v>
      </c>
      <c r="F322" s="14">
        <v>1</v>
      </c>
      <c r="G322" s="7" t="s">
        <v>56</v>
      </c>
      <c r="H322" s="11">
        <v>60000</v>
      </c>
      <c r="I322" s="7" t="s">
        <v>38</v>
      </c>
      <c r="J322" s="7" t="s">
        <v>1646</v>
      </c>
    </row>
    <row r="323" spans="1:10" ht="28.5" x14ac:dyDescent="0.2">
      <c r="A323" s="57">
        <v>315</v>
      </c>
      <c r="B323" s="19" t="s">
        <v>1107</v>
      </c>
      <c r="C323" s="14" t="s">
        <v>1579</v>
      </c>
      <c r="D323" s="9" t="s">
        <v>87</v>
      </c>
      <c r="E323" s="105" t="s">
        <v>1161</v>
      </c>
      <c r="F323" s="14">
        <v>1</v>
      </c>
      <c r="G323" s="7" t="s">
        <v>56</v>
      </c>
      <c r="H323" s="11">
        <v>150000</v>
      </c>
      <c r="I323" s="7" t="s">
        <v>38</v>
      </c>
      <c r="J323" s="7" t="s">
        <v>1646</v>
      </c>
    </row>
    <row r="324" spans="1:10" ht="28.5" x14ac:dyDescent="0.2">
      <c r="A324" s="57">
        <v>316</v>
      </c>
      <c r="B324" s="19" t="s">
        <v>1107</v>
      </c>
      <c r="C324" s="70"/>
      <c r="D324" s="9" t="s">
        <v>87</v>
      </c>
      <c r="E324" s="105" t="s">
        <v>1162</v>
      </c>
      <c r="F324" s="106">
        <v>5</v>
      </c>
      <c r="G324" s="7" t="s">
        <v>56</v>
      </c>
      <c r="H324" s="11">
        <v>445000</v>
      </c>
      <c r="I324" s="7" t="s">
        <v>38</v>
      </c>
      <c r="J324" s="7" t="s">
        <v>1646</v>
      </c>
    </row>
    <row r="325" spans="1:10" ht="28.5" x14ac:dyDescent="0.2">
      <c r="A325" s="57">
        <v>317</v>
      </c>
      <c r="B325" s="19" t="s">
        <v>1107</v>
      </c>
      <c r="C325" s="70"/>
      <c r="D325" s="9" t="s">
        <v>87</v>
      </c>
      <c r="E325" s="105" t="s">
        <v>1164</v>
      </c>
      <c r="F325" s="7">
        <v>5</v>
      </c>
      <c r="G325" s="7" t="s">
        <v>56</v>
      </c>
      <c r="H325" s="25">
        <v>420000</v>
      </c>
      <c r="I325" s="7" t="s">
        <v>38</v>
      </c>
      <c r="J325" s="7" t="s">
        <v>1646</v>
      </c>
    </row>
    <row r="326" spans="1:10" ht="71.25" x14ac:dyDescent="0.2">
      <c r="A326" s="57">
        <v>318</v>
      </c>
      <c r="B326" s="19" t="s">
        <v>1107</v>
      </c>
      <c r="C326" s="70"/>
      <c r="D326" s="9" t="s">
        <v>87</v>
      </c>
      <c r="E326" s="105" t="s">
        <v>1165</v>
      </c>
      <c r="F326" s="7">
        <v>1</v>
      </c>
      <c r="G326" s="7" t="s">
        <v>56</v>
      </c>
      <c r="H326" s="25">
        <v>260000</v>
      </c>
      <c r="I326" s="7" t="s">
        <v>38</v>
      </c>
      <c r="J326" s="7" t="s">
        <v>1646</v>
      </c>
    </row>
    <row r="327" spans="1:10" ht="28.5" x14ac:dyDescent="0.2">
      <c r="A327" s="57">
        <v>319</v>
      </c>
      <c r="B327" s="19" t="s">
        <v>1107</v>
      </c>
      <c r="C327" s="61" t="s">
        <v>1163</v>
      </c>
      <c r="D327" s="9" t="s">
        <v>87</v>
      </c>
      <c r="E327" s="105" t="s">
        <v>1166</v>
      </c>
      <c r="F327" s="7">
        <v>6</v>
      </c>
      <c r="G327" s="7" t="s">
        <v>56</v>
      </c>
      <c r="H327" s="25">
        <v>180000</v>
      </c>
      <c r="I327" s="7" t="s">
        <v>38</v>
      </c>
      <c r="J327" s="7" t="s">
        <v>1646</v>
      </c>
    </row>
    <row r="328" spans="1:10" ht="57" x14ac:dyDescent="0.2">
      <c r="A328" s="57">
        <v>320</v>
      </c>
      <c r="B328" s="19" t="s">
        <v>1107</v>
      </c>
      <c r="C328" s="61" t="s">
        <v>1607</v>
      </c>
      <c r="D328" s="9" t="s">
        <v>87</v>
      </c>
      <c r="E328" s="105" t="s">
        <v>1167</v>
      </c>
      <c r="F328" s="7">
        <v>20</v>
      </c>
      <c r="G328" s="7" t="s">
        <v>56</v>
      </c>
      <c r="H328" s="25">
        <v>3600000</v>
      </c>
      <c r="I328" s="7" t="s">
        <v>38</v>
      </c>
      <c r="J328" s="7" t="s">
        <v>1646</v>
      </c>
    </row>
    <row r="329" spans="1:10" ht="71.25" x14ac:dyDescent="0.2">
      <c r="A329" s="57">
        <v>321</v>
      </c>
      <c r="B329" s="19" t="s">
        <v>1107</v>
      </c>
      <c r="C329" s="61" t="s">
        <v>1606</v>
      </c>
      <c r="D329" s="9" t="s">
        <v>87</v>
      </c>
      <c r="E329" s="105" t="s">
        <v>1172</v>
      </c>
      <c r="F329" s="7">
        <v>1</v>
      </c>
      <c r="G329" s="7" t="s">
        <v>56</v>
      </c>
      <c r="H329" s="25">
        <v>66000</v>
      </c>
      <c r="I329" s="7" t="s">
        <v>38</v>
      </c>
      <c r="J329" s="7" t="s">
        <v>1646</v>
      </c>
    </row>
    <row r="330" spans="1:10" ht="71.25" x14ac:dyDescent="0.2">
      <c r="A330" s="57">
        <v>322</v>
      </c>
      <c r="B330" s="19" t="s">
        <v>1107</v>
      </c>
      <c r="C330" s="98" t="s">
        <v>1606</v>
      </c>
      <c r="D330" s="9" t="s">
        <v>87</v>
      </c>
      <c r="E330" s="105" t="s">
        <v>1173</v>
      </c>
      <c r="F330" s="7">
        <v>2</v>
      </c>
      <c r="G330" s="7" t="s">
        <v>56</v>
      </c>
      <c r="H330" s="25">
        <v>118000</v>
      </c>
      <c r="I330" s="7" t="s">
        <v>38</v>
      </c>
      <c r="J330" s="7" t="s">
        <v>1646</v>
      </c>
    </row>
    <row r="331" spans="1:10" ht="42.75" x14ac:dyDescent="0.2">
      <c r="A331" s="57">
        <v>323</v>
      </c>
      <c r="B331" s="19" t="s">
        <v>1107</v>
      </c>
      <c r="C331" s="61" t="s">
        <v>1168</v>
      </c>
      <c r="D331" s="9" t="s">
        <v>87</v>
      </c>
      <c r="E331" s="105" t="s">
        <v>1174</v>
      </c>
      <c r="F331" s="7">
        <v>4</v>
      </c>
      <c r="G331" s="7" t="s">
        <v>56</v>
      </c>
      <c r="H331" s="25">
        <v>816000</v>
      </c>
      <c r="I331" s="7" t="s">
        <v>38</v>
      </c>
      <c r="J331" s="7" t="s">
        <v>1646</v>
      </c>
    </row>
    <row r="332" spans="1:10" ht="71.25" x14ac:dyDescent="0.2">
      <c r="A332" s="57">
        <v>324</v>
      </c>
      <c r="B332" s="19" t="s">
        <v>1107</v>
      </c>
      <c r="C332" s="61" t="s">
        <v>1169</v>
      </c>
      <c r="D332" s="9" t="s">
        <v>87</v>
      </c>
      <c r="E332" s="105" t="s">
        <v>1175</v>
      </c>
      <c r="F332" s="7">
        <v>1</v>
      </c>
      <c r="G332" s="7" t="s">
        <v>56</v>
      </c>
      <c r="H332" s="25">
        <v>230000</v>
      </c>
      <c r="I332" s="7" t="s">
        <v>38</v>
      </c>
      <c r="J332" s="7" t="s">
        <v>1646</v>
      </c>
    </row>
    <row r="333" spans="1:10" ht="28.5" x14ac:dyDescent="0.2">
      <c r="A333" s="57">
        <v>325</v>
      </c>
      <c r="B333" s="19" t="s">
        <v>1107</v>
      </c>
      <c r="C333" s="61" t="s">
        <v>1170</v>
      </c>
      <c r="D333" s="9" t="s">
        <v>87</v>
      </c>
      <c r="E333" s="105" t="s">
        <v>1176</v>
      </c>
      <c r="F333" s="7">
        <v>1</v>
      </c>
      <c r="G333" s="7" t="s">
        <v>56</v>
      </c>
      <c r="H333" s="25">
        <v>180000</v>
      </c>
      <c r="I333" s="7" t="s">
        <v>38</v>
      </c>
      <c r="J333" s="7" t="s">
        <v>1646</v>
      </c>
    </row>
    <row r="334" spans="1:10" ht="28.5" x14ac:dyDescent="0.2">
      <c r="A334" s="57">
        <v>326</v>
      </c>
      <c r="B334" s="19" t="s">
        <v>1107</v>
      </c>
      <c r="C334" s="122"/>
      <c r="D334" s="9" t="s">
        <v>87</v>
      </c>
      <c r="E334" s="105" t="s">
        <v>1177</v>
      </c>
      <c r="F334" s="7">
        <v>2</v>
      </c>
      <c r="G334" s="7" t="s">
        <v>56</v>
      </c>
      <c r="H334" s="25">
        <v>200000</v>
      </c>
      <c r="I334" s="7" t="s">
        <v>38</v>
      </c>
      <c r="J334" s="7" t="s">
        <v>1646</v>
      </c>
    </row>
    <row r="335" spans="1:10" ht="28.5" x14ac:dyDescent="0.2">
      <c r="A335" s="57">
        <v>327</v>
      </c>
      <c r="B335" s="19" t="s">
        <v>1107</v>
      </c>
      <c r="C335" s="122"/>
      <c r="D335" s="9" t="s">
        <v>87</v>
      </c>
      <c r="E335" s="105" t="s">
        <v>1178</v>
      </c>
      <c r="F335" s="7">
        <v>1</v>
      </c>
      <c r="G335" s="7" t="s">
        <v>56</v>
      </c>
      <c r="H335" s="25">
        <v>64000</v>
      </c>
      <c r="I335" s="7" t="s">
        <v>38</v>
      </c>
      <c r="J335" s="7" t="s">
        <v>1646</v>
      </c>
    </row>
    <row r="336" spans="1:10" ht="28.5" x14ac:dyDescent="0.2">
      <c r="A336" s="57">
        <v>328</v>
      </c>
      <c r="B336" s="19" t="s">
        <v>1107</v>
      </c>
      <c r="C336" s="122"/>
      <c r="D336" s="9" t="s">
        <v>87</v>
      </c>
      <c r="E336" s="105" t="s">
        <v>1179</v>
      </c>
      <c r="F336" s="7">
        <v>1</v>
      </c>
      <c r="G336" s="7" t="s">
        <v>56</v>
      </c>
      <c r="H336" s="25">
        <v>52000</v>
      </c>
      <c r="I336" s="7" t="s">
        <v>38</v>
      </c>
      <c r="J336" s="7" t="s">
        <v>1646</v>
      </c>
    </row>
    <row r="337" spans="1:10" ht="28.5" x14ac:dyDescent="0.2">
      <c r="A337" s="57">
        <v>329</v>
      </c>
      <c r="B337" s="19" t="s">
        <v>1107</v>
      </c>
      <c r="C337" s="122"/>
      <c r="D337" s="9" t="s">
        <v>87</v>
      </c>
      <c r="E337" s="105" t="s">
        <v>1180</v>
      </c>
      <c r="F337" s="7">
        <v>1</v>
      </c>
      <c r="G337" s="7" t="s">
        <v>56</v>
      </c>
      <c r="H337" s="25">
        <v>242000</v>
      </c>
      <c r="I337" s="7" t="s">
        <v>38</v>
      </c>
      <c r="J337" s="7" t="s">
        <v>1646</v>
      </c>
    </row>
    <row r="338" spans="1:10" ht="28.5" x14ac:dyDescent="0.2">
      <c r="A338" s="57">
        <v>330</v>
      </c>
      <c r="B338" s="19" t="s">
        <v>1107</v>
      </c>
      <c r="C338" s="122"/>
      <c r="D338" s="9" t="s">
        <v>87</v>
      </c>
      <c r="E338" s="105" t="s">
        <v>1181</v>
      </c>
      <c r="F338" s="7">
        <v>2</v>
      </c>
      <c r="G338" s="7" t="s">
        <v>56</v>
      </c>
      <c r="H338" s="25">
        <v>70000</v>
      </c>
      <c r="I338" s="7" t="s">
        <v>38</v>
      </c>
      <c r="J338" s="7" t="s">
        <v>1646</v>
      </c>
    </row>
    <row r="339" spans="1:10" ht="28.5" x14ac:dyDescent="0.2">
      <c r="A339" s="57">
        <v>331</v>
      </c>
      <c r="B339" s="19" t="s">
        <v>1107</v>
      </c>
      <c r="C339" s="61" t="s">
        <v>1171</v>
      </c>
      <c r="D339" s="9" t="s">
        <v>87</v>
      </c>
      <c r="E339" s="105" t="s">
        <v>1182</v>
      </c>
      <c r="F339" s="7">
        <v>4</v>
      </c>
      <c r="G339" s="7" t="s">
        <v>56</v>
      </c>
      <c r="H339" s="25">
        <v>1380000</v>
      </c>
      <c r="I339" s="7" t="s">
        <v>38</v>
      </c>
      <c r="J339" s="7" t="s">
        <v>1646</v>
      </c>
    </row>
    <row r="340" spans="1:10" x14ac:dyDescent="0.2">
      <c r="A340" s="57">
        <v>332</v>
      </c>
      <c r="B340" s="5"/>
      <c r="C340" s="123"/>
      <c r="D340" s="5" t="s">
        <v>122</v>
      </c>
      <c r="E340" s="6" t="s">
        <v>123</v>
      </c>
      <c r="F340" s="5"/>
      <c r="G340" s="5"/>
      <c r="H340" s="151">
        <v>37000000</v>
      </c>
      <c r="I340" s="5"/>
      <c r="J340" s="5"/>
    </row>
    <row r="341" spans="1:10" ht="15" x14ac:dyDescent="0.25">
      <c r="A341" s="57">
        <v>333</v>
      </c>
      <c r="B341" s="4"/>
      <c r="C341" s="135"/>
      <c r="D341" s="132" t="s">
        <v>124</v>
      </c>
      <c r="E341" s="133" t="s">
        <v>125</v>
      </c>
      <c r="F341" s="4"/>
      <c r="G341" s="4"/>
      <c r="H341" s="155">
        <f>H342+H343+H344+H346+H345+H347+H348+H349+H350+H351+H352+H354+H353+H355+H356+H358+H359+H360+H357</f>
        <v>35900000</v>
      </c>
      <c r="I341" s="4"/>
      <c r="J341" s="4"/>
    </row>
    <row r="342" spans="1:10" ht="42.75" x14ac:dyDescent="0.2">
      <c r="A342" s="57">
        <v>334</v>
      </c>
      <c r="B342" s="19" t="s">
        <v>31</v>
      </c>
      <c r="C342" s="21" t="s">
        <v>391</v>
      </c>
      <c r="D342" s="22" t="s">
        <v>124</v>
      </c>
      <c r="E342" s="73" t="s">
        <v>392</v>
      </c>
      <c r="F342" s="22">
        <v>52</v>
      </c>
      <c r="G342" s="24" t="s">
        <v>393</v>
      </c>
      <c r="H342" s="59">
        <v>2600000</v>
      </c>
      <c r="I342" s="7" t="s">
        <v>38</v>
      </c>
      <c r="J342" s="7" t="s">
        <v>791</v>
      </c>
    </row>
    <row r="343" spans="1:10" ht="42.75" x14ac:dyDescent="0.2">
      <c r="A343" s="57">
        <v>335</v>
      </c>
      <c r="B343" s="19" t="s">
        <v>31</v>
      </c>
      <c r="C343" s="47" t="s">
        <v>394</v>
      </c>
      <c r="D343" s="46" t="s">
        <v>124</v>
      </c>
      <c r="E343" s="194" t="s">
        <v>395</v>
      </c>
      <c r="F343" s="46">
        <v>75</v>
      </c>
      <c r="G343" s="195" t="s">
        <v>396</v>
      </c>
      <c r="H343" s="59">
        <v>1500000</v>
      </c>
      <c r="I343" s="14" t="s">
        <v>38</v>
      </c>
      <c r="J343" s="14" t="s">
        <v>791</v>
      </c>
    </row>
    <row r="344" spans="1:10" ht="42.75" x14ac:dyDescent="0.2">
      <c r="A344" s="57">
        <v>336</v>
      </c>
      <c r="B344" s="19" t="s">
        <v>31</v>
      </c>
      <c r="C344" s="21" t="s">
        <v>397</v>
      </c>
      <c r="D344" s="22" t="s">
        <v>124</v>
      </c>
      <c r="E344" s="73" t="s">
        <v>398</v>
      </c>
      <c r="F344" s="22">
        <v>70</v>
      </c>
      <c r="G344" s="24" t="s">
        <v>362</v>
      </c>
      <c r="H344" s="59">
        <v>1300000</v>
      </c>
      <c r="I344" s="7" t="s">
        <v>38</v>
      </c>
      <c r="J344" s="7" t="s">
        <v>791</v>
      </c>
    </row>
    <row r="345" spans="1:10" ht="42.75" x14ac:dyDescent="0.2">
      <c r="A345" s="57">
        <v>337</v>
      </c>
      <c r="B345" s="19" t="s">
        <v>31</v>
      </c>
      <c r="C345" s="21" t="s">
        <v>399</v>
      </c>
      <c r="D345" s="22" t="s">
        <v>124</v>
      </c>
      <c r="E345" s="73" t="s">
        <v>400</v>
      </c>
      <c r="F345" s="22">
        <v>100</v>
      </c>
      <c r="G345" s="24" t="s">
        <v>362</v>
      </c>
      <c r="H345" s="59">
        <v>1540000</v>
      </c>
      <c r="I345" s="7" t="s">
        <v>38</v>
      </c>
      <c r="J345" s="7" t="s">
        <v>791</v>
      </c>
    </row>
    <row r="346" spans="1:10" ht="42.75" x14ac:dyDescent="0.2">
      <c r="A346" s="57">
        <v>338</v>
      </c>
      <c r="B346" s="19" t="s">
        <v>31</v>
      </c>
      <c r="C346" s="21" t="s">
        <v>401</v>
      </c>
      <c r="D346" s="22" t="s">
        <v>124</v>
      </c>
      <c r="E346" s="73" t="s">
        <v>402</v>
      </c>
      <c r="F346" s="22">
        <v>200</v>
      </c>
      <c r="G346" s="24" t="s">
        <v>362</v>
      </c>
      <c r="H346" s="59">
        <v>2740000</v>
      </c>
      <c r="I346" s="7" t="s">
        <v>38</v>
      </c>
      <c r="J346" s="7" t="s">
        <v>791</v>
      </c>
    </row>
    <row r="347" spans="1:10" ht="42.75" x14ac:dyDescent="0.2">
      <c r="A347" s="57">
        <v>339</v>
      </c>
      <c r="B347" s="19" t="s">
        <v>31</v>
      </c>
      <c r="C347" s="21" t="s">
        <v>403</v>
      </c>
      <c r="D347" s="22" t="s">
        <v>124</v>
      </c>
      <c r="E347" s="73" t="s">
        <v>404</v>
      </c>
      <c r="F347" s="22">
        <v>5</v>
      </c>
      <c r="G347" s="24" t="s">
        <v>405</v>
      </c>
      <c r="H347" s="59">
        <v>500000</v>
      </c>
      <c r="I347" s="7" t="s">
        <v>38</v>
      </c>
      <c r="J347" s="7" t="s">
        <v>791</v>
      </c>
    </row>
    <row r="348" spans="1:10" ht="42.75" x14ac:dyDescent="0.2">
      <c r="A348" s="57">
        <v>340</v>
      </c>
      <c r="B348" s="19" t="s">
        <v>31</v>
      </c>
      <c r="C348" s="47" t="s">
        <v>1335</v>
      </c>
      <c r="D348" s="22" t="s">
        <v>124</v>
      </c>
      <c r="E348" s="73" t="s">
        <v>406</v>
      </c>
      <c r="F348" s="22">
        <v>247</v>
      </c>
      <c r="G348" s="24" t="s">
        <v>407</v>
      </c>
      <c r="H348" s="59">
        <v>3300000</v>
      </c>
      <c r="I348" s="7" t="s">
        <v>38</v>
      </c>
      <c r="J348" s="7" t="s">
        <v>791</v>
      </c>
    </row>
    <row r="349" spans="1:10" ht="42.75" x14ac:dyDescent="0.2">
      <c r="A349" s="57">
        <v>341</v>
      </c>
      <c r="B349" s="19" t="s">
        <v>31</v>
      </c>
      <c r="C349" s="47" t="s">
        <v>1336</v>
      </c>
      <c r="D349" s="22" t="s">
        <v>124</v>
      </c>
      <c r="E349" s="73" t="s">
        <v>408</v>
      </c>
      <c r="F349" s="22">
        <v>154</v>
      </c>
      <c r="G349" s="24" t="s">
        <v>407</v>
      </c>
      <c r="H349" s="59">
        <v>410000</v>
      </c>
      <c r="I349" s="7" t="s">
        <v>38</v>
      </c>
      <c r="J349" s="7" t="s">
        <v>791</v>
      </c>
    </row>
    <row r="350" spans="1:10" ht="42.75" x14ac:dyDescent="0.2">
      <c r="A350" s="57">
        <v>342</v>
      </c>
      <c r="B350" s="19" t="s">
        <v>31</v>
      </c>
      <c r="C350" s="47" t="s">
        <v>1337</v>
      </c>
      <c r="D350" s="22" t="s">
        <v>124</v>
      </c>
      <c r="E350" s="73" t="s">
        <v>409</v>
      </c>
      <c r="F350" s="22">
        <v>13</v>
      </c>
      <c r="G350" s="24" t="s">
        <v>407</v>
      </c>
      <c r="H350" s="59">
        <v>850000</v>
      </c>
      <c r="I350" s="7" t="s">
        <v>38</v>
      </c>
      <c r="J350" s="7" t="s">
        <v>791</v>
      </c>
    </row>
    <row r="351" spans="1:10" ht="42.75" x14ac:dyDescent="0.2">
      <c r="A351" s="57">
        <v>343</v>
      </c>
      <c r="B351" s="19" t="s">
        <v>31</v>
      </c>
      <c r="C351" s="21" t="s">
        <v>1338</v>
      </c>
      <c r="D351" s="22" t="s">
        <v>124</v>
      </c>
      <c r="E351" s="73" t="s">
        <v>410</v>
      </c>
      <c r="F351" s="22">
        <v>29</v>
      </c>
      <c r="G351" s="24" t="s">
        <v>407</v>
      </c>
      <c r="H351" s="59">
        <v>2250000</v>
      </c>
      <c r="I351" s="7" t="s">
        <v>38</v>
      </c>
      <c r="J351" s="7" t="s">
        <v>791</v>
      </c>
    </row>
    <row r="352" spans="1:10" ht="42.75" x14ac:dyDescent="0.2">
      <c r="A352" s="57">
        <v>344</v>
      </c>
      <c r="B352" s="19" t="s">
        <v>31</v>
      </c>
      <c r="C352" s="21" t="s">
        <v>1339</v>
      </c>
      <c r="D352" s="22" t="s">
        <v>124</v>
      </c>
      <c r="E352" s="73" t="s">
        <v>411</v>
      </c>
      <c r="F352" s="22">
        <v>40</v>
      </c>
      <c r="G352" s="24" t="s">
        <v>407</v>
      </c>
      <c r="H352" s="59">
        <v>2100000</v>
      </c>
      <c r="I352" s="7" t="s">
        <v>38</v>
      </c>
      <c r="J352" s="7" t="s">
        <v>791</v>
      </c>
    </row>
    <row r="353" spans="1:10" ht="42.75" x14ac:dyDescent="0.2">
      <c r="A353" s="57">
        <v>345</v>
      </c>
      <c r="B353" s="19" t="s">
        <v>31</v>
      </c>
      <c r="C353" s="21" t="s">
        <v>1340</v>
      </c>
      <c r="D353" s="22" t="s">
        <v>124</v>
      </c>
      <c r="E353" s="73" t="s">
        <v>412</v>
      </c>
      <c r="F353" s="22">
        <v>202</v>
      </c>
      <c r="G353" s="24" t="s">
        <v>407</v>
      </c>
      <c r="H353" s="59">
        <v>2900000</v>
      </c>
      <c r="I353" s="7" t="s">
        <v>38</v>
      </c>
      <c r="J353" s="7" t="s">
        <v>791</v>
      </c>
    </row>
    <row r="354" spans="1:10" ht="42.75" x14ac:dyDescent="0.2">
      <c r="A354" s="57">
        <v>346</v>
      </c>
      <c r="B354" s="19" t="s">
        <v>31</v>
      </c>
      <c r="C354" s="21" t="s">
        <v>1341</v>
      </c>
      <c r="D354" s="22" t="s">
        <v>124</v>
      </c>
      <c r="E354" s="73" t="s">
        <v>413</v>
      </c>
      <c r="F354" s="22">
        <v>396</v>
      </c>
      <c r="G354" s="24" t="s">
        <v>407</v>
      </c>
      <c r="H354" s="59">
        <v>5300000</v>
      </c>
      <c r="I354" s="7" t="s">
        <v>38</v>
      </c>
      <c r="J354" s="7" t="s">
        <v>791</v>
      </c>
    </row>
    <row r="355" spans="1:10" ht="42.75" x14ac:dyDescent="0.2">
      <c r="A355" s="57">
        <v>347</v>
      </c>
      <c r="B355" s="19" t="s">
        <v>31</v>
      </c>
      <c r="C355" s="21" t="s">
        <v>1342</v>
      </c>
      <c r="D355" s="22" t="s">
        <v>124</v>
      </c>
      <c r="E355" s="73" t="s">
        <v>414</v>
      </c>
      <c r="F355" s="22">
        <v>380</v>
      </c>
      <c r="G355" s="24" t="s">
        <v>407</v>
      </c>
      <c r="H355" s="59">
        <v>5100000</v>
      </c>
      <c r="I355" s="7" t="s">
        <v>38</v>
      </c>
      <c r="J355" s="7" t="s">
        <v>791</v>
      </c>
    </row>
    <row r="356" spans="1:10" ht="42.75" x14ac:dyDescent="0.2">
      <c r="A356" s="57">
        <v>348</v>
      </c>
      <c r="B356" s="19" t="s">
        <v>31</v>
      </c>
      <c r="C356" s="21" t="s">
        <v>415</v>
      </c>
      <c r="D356" s="22" t="s">
        <v>124</v>
      </c>
      <c r="E356" s="73" t="s">
        <v>416</v>
      </c>
      <c r="F356" s="22">
        <v>12</v>
      </c>
      <c r="G356" s="24" t="s">
        <v>388</v>
      </c>
      <c r="H356" s="59">
        <v>400000</v>
      </c>
      <c r="I356" s="7" t="s">
        <v>38</v>
      </c>
      <c r="J356" s="7" t="s">
        <v>791</v>
      </c>
    </row>
    <row r="357" spans="1:10" ht="42.75" x14ac:dyDescent="0.2">
      <c r="A357" s="57">
        <v>349</v>
      </c>
      <c r="B357" s="19" t="s">
        <v>573</v>
      </c>
      <c r="C357" s="50" t="s">
        <v>401</v>
      </c>
      <c r="D357" s="52" t="s">
        <v>124</v>
      </c>
      <c r="E357" s="78" t="s">
        <v>661</v>
      </c>
      <c r="F357" s="56">
        <v>70</v>
      </c>
      <c r="G357" s="57" t="s">
        <v>662</v>
      </c>
      <c r="H357" s="59">
        <v>910000</v>
      </c>
      <c r="I357" s="7" t="s">
        <v>38</v>
      </c>
      <c r="J357" s="7" t="s">
        <v>791</v>
      </c>
    </row>
    <row r="358" spans="1:10" ht="42.75" x14ac:dyDescent="0.2">
      <c r="A358" s="57">
        <v>350</v>
      </c>
      <c r="B358" s="19" t="s">
        <v>573</v>
      </c>
      <c r="C358" s="58" t="s">
        <v>663</v>
      </c>
      <c r="D358" s="55" t="s">
        <v>124</v>
      </c>
      <c r="E358" s="75" t="s">
        <v>664</v>
      </c>
      <c r="F358" s="53">
        <v>70</v>
      </c>
      <c r="G358" s="35" t="s">
        <v>662</v>
      </c>
      <c r="H358" s="59">
        <v>700000</v>
      </c>
      <c r="I358" s="7" t="s">
        <v>38</v>
      </c>
      <c r="J358" s="7" t="s">
        <v>791</v>
      </c>
    </row>
    <row r="359" spans="1:10" ht="42.75" x14ac:dyDescent="0.2">
      <c r="A359" s="57">
        <v>351</v>
      </c>
      <c r="B359" s="19" t="s">
        <v>573</v>
      </c>
      <c r="C359" s="50" t="s">
        <v>391</v>
      </c>
      <c r="D359" s="55" t="s">
        <v>124</v>
      </c>
      <c r="E359" s="75" t="s">
        <v>392</v>
      </c>
      <c r="F359" s="53">
        <v>2200</v>
      </c>
      <c r="G359" s="35" t="s">
        <v>665</v>
      </c>
      <c r="H359" s="59">
        <v>600000</v>
      </c>
      <c r="I359" s="7" t="s">
        <v>38</v>
      </c>
      <c r="J359" s="7" t="s">
        <v>791</v>
      </c>
    </row>
    <row r="360" spans="1:10" ht="42.75" x14ac:dyDescent="0.2">
      <c r="A360" s="57">
        <v>352</v>
      </c>
      <c r="B360" s="19" t="s">
        <v>573</v>
      </c>
      <c r="C360" s="50" t="s">
        <v>666</v>
      </c>
      <c r="D360" s="55" t="s">
        <v>124</v>
      </c>
      <c r="E360" s="78" t="s">
        <v>667</v>
      </c>
      <c r="F360" s="56">
        <v>60</v>
      </c>
      <c r="G360" s="57" t="s">
        <v>668</v>
      </c>
      <c r="H360" s="59">
        <v>900000</v>
      </c>
      <c r="I360" s="7" t="s">
        <v>38</v>
      </c>
      <c r="J360" s="7" t="s">
        <v>791</v>
      </c>
    </row>
    <row r="361" spans="1:10" ht="15" x14ac:dyDescent="0.25">
      <c r="A361" s="57">
        <v>353</v>
      </c>
      <c r="B361" s="5"/>
      <c r="C361" s="123"/>
      <c r="D361" s="5" t="s">
        <v>126</v>
      </c>
      <c r="E361" s="6" t="s">
        <v>127</v>
      </c>
      <c r="F361" s="5"/>
      <c r="G361" s="5"/>
      <c r="H361" s="155" t="e">
        <f>H362+H393++H398+H399+H412+H413</f>
        <v>#REF!</v>
      </c>
      <c r="I361" s="5"/>
      <c r="J361" s="5"/>
    </row>
    <row r="362" spans="1:10" ht="15" x14ac:dyDescent="0.25">
      <c r="A362" s="57">
        <v>354</v>
      </c>
      <c r="B362" s="66"/>
      <c r="C362" s="135"/>
      <c r="D362" s="132" t="s">
        <v>97</v>
      </c>
      <c r="E362" s="133" t="s">
        <v>128</v>
      </c>
      <c r="F362" s="134"/>
      <c r="G362" s="134"/>
      <c r="H362" s="155" t="e">
        <f>H363+H364+H365+H366+H367+H368+#REF!+H369+H370+H371+H372+H373+H374+H375+H376+H377+H378+H379+H380+H381+H382+H383+H384+H385+H386+H387+H388+H389+H390+H391+H392</f>
        <v>#REF!</v>
      </c>
      <c r="I362" s="4"/>
      <c r="J362" s="4"/>
    </row>
    <row r="363" spans="1:10" ht="42.75" x14ac:dyDescent="0.2">
      <c r="A363" s="57">
        <v>355</v>
      </c>
      <c r="B363" s="31" t="s">
        <v>28</v>
      </c>
      <c r="C363" s="39" t="s">
        <v>129</v>
      </c>
      <c r="D363" s="7" t="s">
        <v>97</v>
      </c>
      <c r="E363" s="72" t="s">
        <v>130</v>
      </c>
      <c r="F363" s="7">
        <v>30</v>
      </c>
      <c r="G363" s="7" t="s">
        <v>56</v>
      </c>
      <c r="H363" s="59">
        <v>240000</v>
      </c>
      <c r="I363" s="7" t="s">
        <v>38</v>
      </c>
      <c r="J363" s="7" t="s">
        <v>1644</v>
      </c>
    </row>
    <row r="364" spans="1:10" ht="42.75" x14ac:dyDescent="0.2">
      <c r="A364" s="57">
        <v>356</v>
      </c>
      <c r="B364" s="19" t="s">
        <v>31</v>
      </c>
      <c r="C364" s="21" t="s">
        <v>417</v>
      </c>
      <c r="D364" s="22" t="s">
        <v>97</v>
      </c>
      <c r="E364" s="73" t="s">
        <v>418</v>
      </c>
      <c r="F364" s="22">
        <v>550</v>
      </c>
      <c r="G364" s="24" t="s">
        <v>419</v>
      </c>
      <c r="H364" s="59">
        <v>650000</v>
      </c>
      <c r="I364" s="7" t="s">
        <v>38</v>
      </c>
      <c r="J364" s="7" t="s">
        <v>1644</v>
      </c>
    </row>
    <row r="365" spans="1:10" ht="42.75" x14ac:dyDescent="0.2">
      <c r="A365" s="57">
        <v>357</v>
      </c>
      <c r="B365" s="19" t="s">
        <v>31</v>
      </c>
      <c r="C365" s="21" t="s">
        <v>1345</v>
      </c>
      <c r="D365" s="22" t="s">
        <v>97</v>
      </c>
      <c r="E365" s="120" t="s">
        <v>1349</v>
      </c>
      <c r="F365" s="22">
        <v>10</v>
      </c>
      <c r="G365" s="24" t="s">
        <v>56</v>
      </c>
      <c r="H365" s="59">
        <v>150000</v>
      </c>
      <c r="I365" s="7" t="s">
        <v>38</v>
      </c>
      <c r="J365" s="7" t="s">
        <v>1644</v>
      </c>
    </row>
    <row r="366" spans="1:10" ht="42.75" x14ac:dyDescent="0.2">
      <c r="A366" s="57">
        <v>358</v>
      </c>
      <c r="B366" s="19" t="s">
        <v>31</v>
      </c>
      <c r="C366" s="21" t="s">
        <v>1344</v>
      </c>
      <c r="D366" s="22" t="s">
        <v>97</v>
      </c>
      <c r="E366" s="120" t="s">
        <v>1346</v>
      </c>
      <c r="F366" s="22">
        <v>200</v>
      </c>
      <c r="G366" s="24" t="s">
        <v>56</v>
      </c>
      <c r="H366" s="59">
        <v>548000</v>
      </c>
      <c r="I366" s="7" t="s">
        <v>38</v>
      </c>
      <c r="J366" s="7" t="s">
        <v>1644</v>
      </c>
    </row>
    <row r="367" spans="1:10" ht="42.75" x14ac:dyDescent="0.2">
      <c r="A367" s="57">
        <v>359</v>
      </c>
      <c r="B367" s="19" t="s">
        <v>31</v>
      </c>
      <c r="C367" s="21" t="s">
        <v>1347</v>
      </c>
      <c r="D367" s="22" t="s">
        <v>97</v>
      </c>
      <c r="E367" s="120" t="s">
        <v>1348</v>
      </c>
      <c r="F367" s="22">
        <v>50</v>
      </c>
      <c r="G367" s="24" t="s">
        <v>56</v>
      </c>
      <c r="H367" s="59">
        <v>300000</v>
      </c>
      <c r="I367" s="7" t="s">
        <v>38</v>
      </c>
      <c r="J367" s="7" t="s">
        <v>1644</v>
      </c>
    </row>
    <row r="368" spans="1:10" ht="42.75" x14ac:dyDescent="0.2">
      <c r="A368" s="57">
        <v>360</v>
      </c>
      <c r="B368" s="19" t="s">
        <v>31</v>
      </c>
      <c r="C368" s="21" t="s">
        <v>1343</v>
      </c>
      <c r="D368" s="22" t="s">
        <v>97</v>
      </c>
      <c r="E368" s="120" t="s">
        <v>1350</v>
      </c>
      <c r="F368" s="22">
        <v>50</v>
      </c>
      <c r="G368" s="24" t="s">
        <v>56</v>
      </c>
      <c r="H368" s="59">
        <v>800000</v>
      </c>
      <c r="I368" s="7" t="s">
        <v>38</v>
      </c>
      <c r="J368" s="7" t="s">
        <v>1644</v>
      </c>
    </row>
    <row r="369" spans="1:10" ht="42.75" x14ac:dyDescent="0.2">
      <c r="A369" s="57">
        <v>362</v>
      </c>
      <c r="B369" s="19" t="s">
        <v>31</v>
      </c>
      <c r="C369" s="21" t="s">
        <v>420</v>
      </c>
      <c r="D369" s="22" t="s">
        <v>97</v>
      </c>
      <c r="E369" s="73" t="s">
        <v>421</v>
      </c>
      <c r="F369" s="22">
        <v>50</v>
      </c>
      <c r="G369" s="24" t="s">
        <v>276</v>
      </c>
      <c r="H369" s="59">
        <v>100000</v>
      </c>
      <c r="I369" s="7" t="s">
        <v>38</v>
      </c>
      <c r="J369" s="7" t="s">
        <v>1644</v>
      </c>
    </row>
    <row r="370" spans="1:10" ht="42.75" x14ac:dyDescent="0.2">
      <c r="A370" s="57">
        <v>363</v>
      </c>
      <c r="B370" s="19" t="s">
        <v>31</v>
      </c>
      <c r="C370" s="21" t="s">
        <v>422</v>
      </c>
      <c r="D370" s="22" t="s">
        <v>97</v>
      </c>
      <c r="E370" s="73" t="s">
        <v>423</v>
      </c>
      <c r="F370" s="22">
        <v>25</v>
      </c>
      <c r="G370" s="24" t="s">
        <v>276</v>
      </c>
      <c r="H370" s="59">
        <v>45000</v>
      </c>
      <c r="I370" s="7" t="s">
        <v>38</v>
      </c>
      <c r="J370" s="7" t="s">
        <v>1644</v>
      </c>
    </row>
    <row r="371" spans="1:10" ht="42.75" x14ac:dyDescent="0.2">
      <c r="A371" s="57">
        <v>364</v>
      </c>
      <c r="B371" s="19" t="s">
        <v>31</v>
      </c>
      <c r="C371" s="21" t="s">
        <v>424</v>
      </c>
      <c r="D371" s="22" t="s">
        <v>97</v>
      </c>
      <c r="E371" s="73" t="s">
        <v>425</v>
      </c>
      <c r="F371" s="22">
        <v>10</v>
      </c>
      <c r="G371" s="24" t="s">
        <v>276</v>
      </c>
      <c r="H371" s="59">
        <v>12000</v>
      </c>
      <c r="I371" s="7" t="s">
        <v>38</v>
      </c>
      <c r="J371" s="7" t="s">
        <v>1644</v>
      </c>
    </row>
    <row r="372" spans="1:10" ht="42.75" x14ac:dyDescent="0.2">
      <c r="A372" s="57">
        <v>365</v>
      </c>
      <c r="B372" s="19" t="s">
        <v>31</v>
      </c>
      <c r="C372" s="21" t="s">
        <v>426</v>
      </c>
      <c r="D372" s="22" t="s">
        <v>97</v>
      </c>
      <c r="E372" s="73" t="s">
        <v>427</v>
      </c>
      <c r="F372" s="22">
        <v>5</v>
      </c>
      <c r="G372" s="24" t="s">
        <v>56</v>
      </c>
      <c r="H372" s="59">
        <v>30000</v>
      </c>
      <c r="I372" s="7" t="s">
        <v>38</v>
      </c>
      <c r="J372" s="7" t="s">
        <v>1644</v>
      </c>
    </row>
    <row r="373" spans="1:10" ht="42.75" x14ac:dyDescent="0.2">
      <c r="A373" s="57">
        <v>366</v>
      </c>
      <c r="B373" s="19" t="s">
        <v>31</v>
      </c>
      <c r="C373" s="21" t="s">
        <v>428</v>
      </c>
      <c r="D373" s="22" t="s">
        <v>97</v>
      </c>
      <c r="E373" s="73" t="s">
        <v>429</v>
      </c>
      <c r="F373" s="22">
        <v>5</v>
      </c>
      <c r="G373" s="24" t="s">
        <v>56</v>
      </c>
      <c r="H373" s="59">
        <v>35000</v>
      </c>
      <c r="I373" s="7" t="s">
        <v>38</v>
      </c>
      <c r="J373" s="7" t="s">
        <v>1644</v>
      </c>
    </row>
    <row r="374" spans="1:10" ht="42.75" x14ac:dyDescent="0.2">
      <c r="A374" s="57">
        <v>367</v>
      </c>
      <c r="B374" s="19" t="s">
        <v>31</v>
      </c>
      <c r="C374" s="47" t="s">
        <v>1351</v>
      </c>
      <c r="D374" s="46" t="s">
        <v>97</v>
      </c>
      <c r="E374" s="121" t="s">
        <v>1352</v>
      </c>
      <c r="F374" s="46">
        <v>7</v>
      </c>
      <c r="G374" s="24" t="s">
        <v>56</v>
      </c>
      <c r="H374" s="59">
        <v>50000</v>
      </c>
      <c r="I374" s="7" t="s">
        <v>38</v>
      </c>
      <c r="J374" s="7" t="s">
        <v>1644</v>
      </c>
    </row>
    <row r="375" spans="1:10" ht="42.75" x14ac:dyDescent="0.2">
      <c r="A375" s="57">
        <v>368</v>
      </c>
      <c r="B375" s="19" t="s">
        <v>31</v>
      </c>
      <c r="C375" s="47" t="s">
        <v>1353</v>
      </c>
      <c r="D375" s="46" t="s">
        <v>97</v>
      </c>
      <c r="E375" s="121" t="s">
        <v>1354</v>
      </c>
      <c r="F375" s="22">
        <v>30</v>
      </c>
      <c r="G375" s="24" t="s">
        <v>56</v>
      </c>
      <c r="H375" s="59">
        <v>500000</v>
      </c>
      <c r="I375" s="7" t="s">
        <v>38</v>
      </c>
      <c r="J375" s="7" t="s">
        <v>1644</v>
      </c>
    </row>
    <row r="376" spans="1:10" ht="42.75" x14ac:dyDescent="0.2">
      <c r="A376" s="57">
        <v>369</v>
      </c>
      <c r="B376" s="19" t="s">
        <v>31</v>
      </c>
      <c r="C376" s="21" t="s">
        <v>430</v>
      </c>
      <c r="D376" s="22" t="s">
        <v>97</v>
      </c>
      <c r="E376" s="73" t="s">
        <v>431</v>
      </c>
      <c r="F376" s="22">
        <v>50</v>
      </c>
      <c r="G376" s="24" t="s">
        <v>56</v>
      </c>
      <c r="H376" s="59">
        <v>400000</v>
      </c>
      <c r="I376" s="7" t="s">
        <v>38</v>
      </c>
      <c r="J376" s="7" t="s">
        <v>1644</v>
      </c>
    </row>
    <row r="377" spans="1:10" ht="42.75" x14ac:dyDescent="0.2">
      <c r="A377" s="57">
        <v>370</v>
      </c>
      <c r="B377" s="19" t="s">
        <v>31</v>
      </c>
      <c r="C377" s="21" t="s">
        <v>1355</v>
      </c>
      <c r="D377" s="22" t="s">
        <v>97</v>
      </c>
      <c r="E377" s="120" t="s">
        <v>1356</v>
      </c>
      <c r="F377" s="22">
        <v>10</v>
      </c>
      <c r="G377" s="24" t="s">
        <v>56</v>
      </c>
      <c r="H377" s="59">
        <v>250000</v>
      </c>
      <c r="I377" s="7" t="s">
        <v>38</v>
      </c>
      <c r="J377" s="7" t="s">
        <v>1644</v>
      </c>
    </row>
    <row r="378" spans="1:10" ht="42.75" x14ac:dyDescent="0.2">
      <c r="A378" s="57">
        <v>371</v>
      </c>
      <c r="B378" s="19" t="s">
        <v>31</v>
      </c>
      <c r="C378" s="21" t="s">
        <v>129</v>
      </c>
      <c r="D378" s="22" t="s">
        <v>97</v>
      </c>
      <c r="E378" s="73" t="s">
        <v>130</v>
      </c>
      <c r="F378" s="22">
        <v>60</v>
      </c>
      <c r="G378" s="24" t="s">
        <v>56</v>
      </c>
      <c r="H378" s="59">
        <v>860000</v>
      </c>
      <c r="I378" s="7" t="s">
        <v>38</v>
      </c>
      <c r="J378" s="7" t="s">
        <v>1644</v>
      </c>
    </row>
    <row r="379" spans="1:10" ht="42.75" x14ac:dyDescent="0.2">
      <c r="A379" s="57">
        <v>372</v>
      </c>
      <c r="B379" s="19" t="s">
        <v>31</v>
      </c>
      <c r="C379" s="21" t="s">
        <v>432</v>
      </c>
      <c r="D379" s="22" t="s">
        <v>97</v>
      </c>
      <c r="E379" s="73" t="s">
        <v>433</v>
      </c>
      <c r="F379" s="22">
        <v>6</v>
      </c>
      <c r="G379" s="24" t="s">
        <v>56</v>
      </c>
      <c r="H379" s="59">
        <v>27000</v>
      </c>
      <c r="I379" s="7" t="s">
        <v>38</v>
      </c>
      <c r="J379" s="7" t="s">
        <v>1644</v>
      </c>
    </row>
    <row r="380" spans="1:10" ht="42.75" x14ac:dyDescent="0.2">
      <c r="A380" s="57">
        <v>373</v>
      </c>
      <c r="B380" s="19" t="s">
        <v>31</v>
      </c>
      <c r="C380" s="21" t="s">
        <v>434</v>
      </c>
      <c r="D380" s="22" t="s">
        <v>97</v>
      </c>
      <c r="E380" s="73" t="s">
        <v>435</v>
      </c>
      <c r="F380" s="22">
        <v>6</v>
      </c>
      <c r="G380" s="24" t="s">
        <v>56</v>
      </c>
      <c r="H380" s="59">
        <v>54000</v>
      </c>
      <c r="I380" s="7" t="s">
        <v>38</v>
      </c>
      <c r="J380" s="7" t="s">
        <v>1644</v>
      </c>
    </row>
    <row r="381" spans="1:10" ht="42.75" x14ac:dyDescent="0.2">
      <c r="A381" s="57">
        <v>374</v>
      </c>
      <c r="B381" s="19" t="s">
        <v>31</v>
      </c>
      <c r="C381" s="21" t="s">
        <v>436</v>
      </c>
      <c r="D381" s="22" t="s">
        <v>97</v>
      </c>
      <c r="E381" s="73" t="s">
        <v>437</v>
      </c>
      <c r="F381" s="46">
        <v>10</v>
      </c>
      <c r="G381" s="24" t="s">
        <v>1675</v>
      </c>
      <c r="H381" s="59">
        <v>100000</v>
      </c>
      <c r="I381" s="7" t="s">
        <v>38</v>
      </c>
      <c r="J381" s="7" t="s">
        <v>1644</v>
      </c>
    </row>
    <row r="382" spans="1:10" ht="42.75" x14ac:dyDescent="0.2">
      <c r="A382" s="57">
        <v>375</v>
      </c>
      <c r="B382" s="19" t="s">
        <v>31</v>
      </c>
      <c r="C382" s="21" t="s">
        <v>439</v>
      </c>
      <c r="D382" s="22" t="s">
        <v>97</v>
      </c>
      <c r="E382" s="73" t="s">
        <v>440</v>
      </c>
      <c r="F382" s="46">
        <v>14</v>
      </c>
      <c r="G382" s="24" t="s">
        <v>276</v>
      </c>
      <c r="H382" s="59">
        <v>70000</v>
      </c>
      <c r="I382" s="7" t="s">
        <v>38</v>
      </c>
      <c r="J382" s="7" t="s">
        <v>1644</v>
      </c>
    </row>
    <row r="383" spans="1:10" ht="71.25" x14ac:dyDescent="0.2">
      <c r="A383" s="57">
        <v>376</v>
      </c>
      <c r="B383" s="19" t="s">
        <v>31</v>
      </c>
      <c r="C383" s="21" t="s">
        <v>1357</v>
      </c>
      <c r="D383" s="22" t="s">
        <v>97</v>
      </c>
      <c r="E383" s="120" t="s">
        <v>1358</v>
      </c>
      <c r="F383" s="22">
        <v>20</v>
      </c>
      <c r="G383" s="24" t="s">
        <v>56</v>
      </c>
      <c r="H383" s="59">
        <v>150000</v>
      </c>
      <c r="I383" s="7" t="s">
        <v>38</v>
      </c>
      <c r="J383" s="7" t="s">
        <v>1644</v>
      </c>
    </row>
    <row r="384" spans="1:10" ht="57" x14ac:dyDescent="0.2">
      <c r="A384" s="57">
        <v>377</v>
      </c>
      <c r="B384" s="19" t="s">
        <v>31</v>
      </c>
      <c r="C384" s="21" t="s">
        <v>441</v>
      </c>
      <c r="D384" s="22" t="s">
        <v>97</v>
      </c>
      <c r="E384" s="73" t="s">
        <v>442</v>
      </c>
      <c r="F384" s="22">
        <v>10</v>
      </c>
      <c r="G384" s="24" t="s">
        <v>56</v>
      </c>
      <c r="H384" s="59">
        <v>37000</v>
      </c>
      <c r="I384" s="7" t="s">
        <v>38</v>
      </c>
      <c r="J384" s="7" t="s">
        <v>1644</v>
      </c>
    </row>
    <row r="385" spans="1:10" ht="42.75" x14ac:dyDescent="0.2">
      <c r="A385" s="57">
        <v>378</v>
      </c>
      <c r="B385" s="19" t="s">
        <v>573</v>
      </c>
      <c r="C385" s="50" t="s">
        <v>424</v>
      </c>
      <c r="D385" s="52" t="s">
        <v>97</v>
      </c>
      <c r="E385" s="78" t="s">
        <v>421</v>
      </c>
      <c r="F385" s="56">
        <v>50</v>
      </c>
      <c r="G385" s="57" t="s">
        <v>276</v>
      </c>
      <c r="H385" s="59">
        <v>100000</v>
      </c>
      <c r="I385" s="7" t="s">
        <v>38</v>
      </c>
      <c r="J385" s="7" t="s">
        <v>1644</v>
      </c>
    </row>
    <row r="386" spans="1:10" ht="42.75" x14ac:dyDescent="0.2">
      <c r="A386" s="57">
        <v>379</v>
      </c>
      <c r="B386" s="19" t="s">
        <v>573</v>
      </c>
      <c r="C386" s="58" t="s">
        <v>426</v>
      </c>
      <c r="D386" s="55" t="s">
        <v>97</v>
      </c>
      <c r="E386" s="78" t="s">
        <v>427</v>
      </c>
      <c r="F386" s="56">
        <v>4</v>
      </c>
      <c r="G386" s="57" t="s">
        <v>56</v>
      </c>
      <c r="H386" s="59">
        <v>16000</v>
      </c>
      <c r="I386" s="7" t="s">
        <v>38</v>
      </c>
      <c r="J386" s="7" t="s">
        <v>1644</v>
      </c>
    </row>
    <row r="387" spans="1:10" ht="42.75" x14ac:dyDescent="0.2">
      <c r="A387" s="57">
        <v>380</v>
      </c>
      <c r="B387" s="19" t="s">
        <v>573</v>
      </c>
      <c r="C387" s="58" t="s">
        <v>428</v>
      </c>
      <c r="D387" s="55" t="s">
        <v>97</v>
      </c>
      <c r="E387" s="78" t="s">
        <v>429</v>
      </c>
      <c r="F387" s="56">
        <v>6</v>
      </c>
      <c r="G387" s="57" t="s">
        <v>56</v>
      </c>
      <c r="H387" s="59">
        <v>36000</v>
      </c>
      <c r="I387" s="7" t="s">
        <v>38</v>
      </c>
      <c r="J387" s="7" t="s">
        <v>1644</v>
      </c>
    </row>
    <row r="388" spans="1:10" ht="42.75" x14ac:dyDescent="0.2">
      <c r="A388" s="57">
        <v>381</v>
      </c>
      <c r="B388" s="19" t="s">
        <v>573</v>
      </c>
      <c r="C388" s="58" t="s">
        <v>436</v>
      </c>
      <c r="D388" s="55" t="s">
        <v>97</v>
      </c>
      <c r="E388" s="78" t="s">
        <v>437</v>
      </c>
      <c r="F388" s="56">
        <v>30</v>
      </c>
      <c r="G388" s="57" t="s">
        <v>438</v>
      </c>
      <c r="H388" s="59">
        <v>200000</v>
      </c>
      <c r="I388" s="7" t="s">
        <v>38</v>
      </c>
      <c r="J388" s="7" t="s">
        <v>1644</v>
      </c>
    </row>
    <row r="389" spans="1:10" ht="42.75" x14ac:dyDescent="0.2">
      <c r="A389" s="57">
        <v>382</v>
      </c>
      <c r="B389" s="19" t="s">
        <v>573</v>
      </c>
      <c r="C389" s="58" t="s">
        <v>669</v>
      </c>
      <c r="D389" s="55" t="s">
        <v>97</v>
      </c>
      <c r="E389" s="78" t="s">
        <v>670</v>
      </c>
      <c r="F389" s="56">
        <v>25</v>
      </c>
      <c r="G389" s="57" t="s">
        <v>276</v>
      </c>
      <c r="H389" s="59">
        <v>100000</v>
      </c>
      <c r="I389" s="7" t="s">
        <v>38</v>
      </c>
      <c r="J389" s="7" t="s">
        <v>1644</v>
      </c>
    </row>
    <row r="390" spans="1:10" ht="42.75" x14ac:dyDescent="0.2">
      <c r="A390" s="57">
        <v>383</v>
      </c>
      <c r="B390" s="19" t="s">
        <v>573</v>
      </c>
      <c r="C390" s="58" t="s">
        <v>439</v>
      </c>
      <c r="D390" s="55" t="s">
        <v>97</v>
      </c>
      <c r="E390" s="78" t="s">
        <v>671</v>
      </c>
      <c r="F390" s="56">
        <v>25</v>
      </c>
      <c r="G390" s="57" t="s">
        <v>276</v>
      </c>
      <c r="H390" s="59">
        <v>100000</v>
      </c>
      <c r="I390" s="7" t="s">
        <v>38</v>
      </c>
      <c r="J390" s="7" t="s">
        <v>1644</v>
      </c>
    </row>
    <row r="391" spans="1:10" ht="42.75" x14ac:dyDescent="0.2">
      <c r="A391" s="57">
        <v>384</v>
      </c>
      <c r="B391" s="19" t="s">
        <v>573</v>
      </c>
      <c r="C391" s="58" t="s">
        <v>672</v>
      </c>
      <c r="D391" s="55" t="s">
        <v>97</v>
      </c>
      <c r="E391" s="78" t="s">
        <v>673</v>
      </c>
      <c r="F391" s="56">
        <v>10</v>
      </c>
      <c r="G391" s="57" t="s">
        <v>497</v>
      </c>
      <c r="H391" s="59">
        <v>40000</v>
      </c>
      <c r="I391" s="7" t="s">
        <v>38</v>
      </c>
      <c r="J391" s="7" t="s">
        <v>1644</v>
      </c>
    </row>
    <row r="392" spans="1:10" ht="42.75" x14ac:dyDescent="0.2">
      <c r="A392" s="57">
        <v>385</v>
      </c>
      <c r="B392" s="19" t="s">
        <v>573</v>
      </c>
      <c r="C392" s="58" t="s">
        <v>674</v>
      </c>
      <c r="D392" s="55" t="s">
        <v>97</v>
      </c>
      <c r="E392" s="78" t="s">
        <v>675</v>
      </c>
      <c r="F392" s="56">
        <v>20</v>
      </c>
      <c r="G392" s="57" t="s">
        <v>56</v>
      </c>
      <c r="H392" s="59">
        <v>60000</v>
      </c>
      <c r="I392" s="7" t="s">
        <v>38</v>
      </c>
      <c r="J392" s="7" t="s">
        <v>1644</v>
      </c>
    </row>
    <row r="393" spans="1:10" ht="15" x14ac:dyDescent="0.25">
      <c r="A393" s="57">
        <v>386</v>
      </c>
      <c r="B393" s="130"/>
      <c r="C393" s="136"/>
      <c r="D393" s="132" t="s">
        <v>131</v>
      </c>
      <c r="E393" s="133" t="s">
        <v>132</v>
      </c>
      <c r="F393" s="137"/>
      <c r="G393" s="129"/>
      <c r="H393" s="155">
        <f>H394+H395+H396+H397</f>
        <v>1250000</v>
      </c>
      <c r="I393" s="4"/>
      <c r="J393" s="4"/>
    </row>
    <row r="394" spans="1:10" ht="42.75" x14ac:dyDescent="0.2">
      <c r="A394" s="57">
        <v>387</v>
      </c>
      <c r="B394" s="31" t="s">
        <v>61</v>
      </c>
      <c r="C394" s="61" t="s">
        <v>1531</v>
      </c>
      <c r="D394" s="7" t="s">
        <v>131</v>
      </c>
      <c r="E394" s="79" t="s">
        <v>133</v>
      </c>
      <c r="F394" s="7">
        <v>10</v>
      </c>
      <c r="G394" s="7" t="s">
        <v>56</v>
      </c>
      <c r="H394" s="11">
        <v>150000</v>
      </c>
      <c r="I394" s="7" t="s">
        <v>38</v>
      </c>
      <c r="J394" s="7" t="s">
        <v>1644</v>
      </c>
    </row>
    <row r="395" spans="1:10" ht="42.75" x14ac:dyDescent="0.2">
      <c r="A395" s="57">
        <v>388</v>
      </c>
      <c r="B395" s="19" t="s">
        <v>31</v>
      </c>
      <c r="C395" s="21" t="s">
        <v>1359</v>
      </c>
      <c r="D395" s="22" t="s">
        <v>131</v>
      </c>
      <c r="E395" s="120" t="s">
        <v>1360</v>
      </c>
      <c r="F395" s="22">
        <v>120</v>
      </c>
      <c r="G395" s="24" t="s">
        <v>443</v>
      </c>
      <c r="H395" s="59">
        <v>700000</v>
      </c>
      <c r="I395" s="7" t="s">
        <v>38</v>
      </c>
      <c r="J395" s="7" t="s">
        <v>1644</v>
      </c>
    </row>
    <row r="396" spans="1:10" ht="42.75" x14ac:dyDescent="0.2">
      <c r="A396" s="57">
        <v>389</v>
      </c>
      <c r="B396" s="19" t="s">
        <v>31</v>
      </c>
      <c r="C396" s="21" t="s">
        <v>1361</v>
      </c>
      <c r="D396" s="22" t="s">
        <v>131</v>
      </c>
      <c r="E396" s="120" t="s">
        <v>1362</v>
      </c>
      <c r="F396" s="22">
        <v>12</v>
      </c>
      <c r="G396" s="24" t="s">
        <v>444</v>
      </c>
      <c r="H396" s="59">
        <v>200000</v>
      </c>
      <c r="I396" s="7" t="s">
        <v>38</v>
      </c>
      <c r="J396" s="7" t="s">
        <v>1644</v>
      </c>
    </row>
    <row r="397" spans="1:10" ht="42.75" x14ac:dyDescent="0.2">
      <c r="A397" s="57">
        <v>390</v>
      </c>
      <c r="B397" s="19" t="s">
        <v>31</v>
      </c>
      <c r="C397" s="21" t="s">
        <v>1363</v>
      </c>
      <c r="D397" s="22" t="s">
        <v>131</v>
      </c>
      <c r="E397" s="120" t="s">
        <v>1364</v>
      </c>
      <c r="F397" s="22">
        <v>12</v>
      </c>
      <c r="G397" s="24" t="s">
        <v>444</v>
      </c>
      <c r="H397" s="59">
        <v>200000</v>
      </c>
      <c r="I397" s="7" t="s">
        <v>38</v>
      </c>
      <c r="J397" s="7" t="s">
        <v>1644</v>
      </c>
    </row>
    <row r="398" spans="1:10" ht="15" x14ac:dyDescent="0.25">
      <c r="A398" s="57">
        <v>391</v>
      </c>
      <c r="B398" s="66"/>
      <c r="C398" s="135"/>
      <c r="D398" s="132" t="s">
        <v>134</v>
      </c>
      <c r="E398" s="133" t="s">
        <v>135</v>
      </c>
      <c r="F398" s="134"/>
      <c r="G398" s="134"/>
      <c r="H398" s="155">
        <v>500000</v>
      </c>
      <c r="I398" s="4"/>
      <c r="J398" s="4"/>
    </row>
    <row r="399" spans="1:10" ht="15" x14ac:dyDescent="0.25">
      <c r="A399" s="57">
        <v>392</v>
      </c>
      <c r="B399" s="138"/>
      <c r="C399" s="135"/>
      <c r="D399" s="132" t="s">
        <v>136</v>
      </c>
      <c r="E399" s="133" t="s">
        <v>137</v>
      </c>
      <c r="F399" s="4"/>
      <c r="G399" s="4"/>
      <c r="H399" s="155">
        <f>H400+H401+H402+H403+H404+H405+H406+H407+H408+H409+H411</f>
        <v>1757600</v>
      </c>
      <c r="I399" s="4"/>
      <c r="J399" s="4"/>
    </row>
    <row r="400" spans="1:10" ht="42.75" x14ac:dyDescent="0.2">
      <c r="A400" s="57">
        <v>393</v>
      </c>
      <c r="B400" s="31" t="s">
        <v>61</v>
      </c>
      <c r="C400" s="61" t="s">
        <v>138</v>
      </c>
      <c r="D400" s="7" t="s">
        <v>136</v>
      </c>
      <c r="E400" s="80" t="s">
        <v>139</v>
      </c>
      <c r="F400" s="7">
        <v>2</v>
      </c>
      <c r="G400" s="7" t="s">
        <v>56</v>
      </c>
      <c r="H400" s="59">
        <v>100000</v>
      </c>
      <c r="I400" s="7" t="s">
        <v>38</v>
      </c>
      <c r="J400" s="7" t="s">
        <v>784</v>
      </c>
    </row>
    <row r="401" spans="1:10" ht="42.75" x14ac:dyDescent="0.2">
      <c r="A401" s="57">
        <v>394</v>
      </c>
      <c r="B401" s="31" t="s">
        <v>61</v>
      </c>
      <c r="C401" s="61" t="s">
        <v>1530</v>
      </c>
      <c r="D401" s="7" t="s">
        <v>136</v>
      </c>
      <c r="E401" s="80" t="s">
        <v>140</v>
      </c>
      <c r="F401" s="7">
        <v>4</v>
      </c>
      <c r="G401" s="7" t="s">
        <v>56</v>
      </c>
      <c r="H401" s="59">
        <v>20000</v>
      </c>
      <c r="I401" s="7" t="s">
        <v>38</v>
      </c>
      <c r="J401" s="7" t="s">
        <v>784</v>
      </c>
    </row>
    <row r="402" spans="1:10" ht="42.75" x14ac:dyDescent="0.2">
      <c r="A402" s="57">
        <v>395</v>
      </c>
      <c r="B402" s="31" t="s">
        <v>61</v>
      </c>
      <c r="C402" s="61" t="s">
        <v>1529</v>
      </c>
      <c r="D402" s="7" t="s">
        <v>136</v>
      </c>
      <c r="E402" s="80" t="s">
        <v>141</v>
      </c>
      <c r="F402" s="7">
        <v>2</v>
      </c>
      <c r="G402" s="7" t="s">
        <v>56</v>
      </c>
      <c r="H402" s="59">
        <v>12000</v>
      </c>
      <c r="I402" s="7" t="s">
        <v>38</v>
      </c>
      <c r="J402" s="7" t="s">
        <v>784</v>
      </c>
    </row>
    <row r="403" spans="1:10" ht="42.75" x14ac:dyDescent="0.2">
      <c r="A403" s="57">
        <v>396</v>
      </c>
      <c r="B403" s="19" t="s">
        <v>31</v>
      </c>
      <c r="C403" s="21" t="s">
        <v>445</v>
      </c>
      <c r="D403" s="22" t="s">
        <v>136</v>
      </c>
      <c r="E403" s="73" t="s">
        <v>446</v>
      </c>
      <c r="F403" s="22">
        <v>12</v>
      </c>
      <c r="G403" s="24" t="s">
        <v>148</v>
      </c>
      <c r="H403" s="59">
        <v>30000</v>
      </c>
      <c r="I403" s="7" t="s">
        <v>38</v>
      </c>
      <c r="J403" s="7" t="s">
        <v>784</v>
      </c>
    </row>
    <row r="404" spans="1:10" ht="42.75" x14ac:dyDescent="0.2">
      <c r="A404" s="57">
        <v>397</v>
      </c>
      <c r="B404" s="19" t="s">
        <v>31</v>
      </c>
      <c r="C404" s="21" t="s">
        <v>1365</v>
      </c>
      <c r="D404" s="22" t="s">
        <v>136</v>
      </c>
      <c r="E404" s="120" t="s">
        <v>1366</v>
      </c>
      <c r="F404" s="22">
        <v>12</v>
      </c>
      <c r="G404" s="24" t="s">
        <v>56</v>
      </c>
      <c r="H404" s="59">
        <v>14600</v>
      </c>
      <c r="I404" s="7" t="s">
        <v>38</v>
      </c>
      <c r="J404" s="7" t="s">
        <v>784</v>
      </c>
    </row>
    <row r="405" spans="1:10" ht="42.75" x14ac:dyDescent="0.2">
      <c r="A405" s="57">
        <v>398</v>
      </c>
      <c r="B405" s="19" t="s">
        <v>31</v>
      </c>
      <c r="C405" s="21" t="s">
        <v>138</v>
      </c>
      <c r="D405" s="22" t="s">
        <v>136</v>
      </c>
      <c r="E405" s="73" t="s">
        <v>447</v>
      </c>
      <c r="F405" s="22">
        <v>50</v>
      </c>
      <c r="G405" s="24" t="s">
        <v>56</v>
      </c>
      <c r="H405" s="59">
        <v>175000</v>
      </c>
      <c r="I405" s="7" t="s">
        <v>38</v>
      </c>
      <c r="J405" s="7" t="s">
        <v>784</v>
      </c>
    </row>
    <row r="406" spans="1:10" ht="42.75" x14ac:dyDescent="0.2">
      <c r="A406" s="57">
        <v>399</v>
      </c>
      <c r="B406" s="19" t="s">
        <v>31</v>
      </c>
      <c r="C406" s="21" t="s">
        <v>448</v>
      </c>
      <c r="D406" s="22" t="s">
        <v>136</v>
      </c>
      <c r="E406" s="73" t="s">
        <v>449</v>
      </c>
      <c r="F406" s="22">
        <v>100</v>
      </c>
      <c r="G406" s="24" t="s">
        <v>450</v>
      </c>
      <c r="H406" s="59">
        <v>30000</v>
      </c>
      <c r="I406" s="7" t="s">
        <v>38</v>
      </c>
      <c r="J406" s="7" t="s">
        <v>784</v>
      </c>
    </row>
    <row r="407" spans="1:10" ht="42.75" x14ac:dyDescent="0.2">
      <c r="A407" s="57">
        <v>400</v>
      </c>
      <c r="B407" s="19" t="s">
        <v>31</v>
      </c>
      <c r="C407" s="21" t="s">
        <v>451</v>
      </c>
      <c r="D407" s="22" t="s">
        <v>136</v>
      </c>
      <c r="E407" s="73" t="s">
        <v>452</v>
      </c>
      <c r="F407" s="22">
        <v>50</v>
      </c>
      <c r="G407" s="24" t="s">
        <v>450</v>
      </c>
      <c r="H407" s="59">
        <v>60000</v>
      </c>
      <c r="I407" s="7" t="s">
        <v>38</v>
      </c>
      <c r="J407" s="7" t="s">
        <v>784</v>
      </c>
    </row>
    <row r="408" spans="1:10" ht="42.75" x14ac:dyDescent="0.2">
      <c r="A408" s="57">
        <v>401</v>
      </c>
      <c r="B408" s="19" t="s">
        <v>573</v>
      </c>
      <c r="C408" s="50" t="s">
        <v>445</v>
      </c>
      <c r="D408" s="52" t="s">
        <v>136</v>
      </c>
      <c r="E408" s="78" t="s">
        <v>446</v>
      </c>
      <c r="F408" s="56">
        <v>12</v>
      </c>
      <c r="G408" s="57" t="s">
        <v>148</v>
      </c>
      <c r="H408" s="59">
        <v>36000</v>
      </c>
      <c r="I408" s="7" t="s">
        <v>38</v>
      </c>
      <c r="J408" s="7" t="s">
        <v>784</v>
      </c>
    </row>
    <row r="409" spans="1:10" ht="42.75" x14ac:dyDescent="0.2">
      <c r="A409" s="57">
        <v>402</v>
      </c>
      <c r="B409" s="19" t="s">
        <v>573</v>
      </c>
      <c r="C409" s="58" t="s">
        <v>138</v>
      </c>
      <c r="D409" s="55" t="s">
        <v>136</v>
      </c>
      <c r="E409" s="75" t="s">
        <v>447</v>
      </c>
      <c r="F409" s="53">
        <v>20</v>
      </c>
      <c r="G409" s="35" t="s">
        <v>56</v>
      </c>
      <c r="H409" s="59">
        <v>80000</v>
      </c>
      <c r="I409" s="7" t="s">
        <v>38</v>
      </c>
      <c r="J409" s="7" t="s">
        <v>784</v>
      </c>
    </row>
    <row r="410" spans="1:10" ht="45" x14ac:dyDescent="0.2">
      <c r="A410" s="57">
        <v>403</v>
      </c>
      <c r="B410" s="19" t="s">
        <v>759</v>
      </c>
      <c r="C410" s="190" t="s">
        <v>1657</v>
      </c>
      <c r="D410" s="7" t="s">
        <v>136</v>
      </c>
      <c r="E410" s="191" t="s">
        <v>1658</v>
      </c>
      <c r="F410" s="53">
        <v>25</v>
      </c>
      <c r="G410" s="35" t="s">
        <v>56</v>
      </c>
      <c r="H410" s="59">
        <v>1250000</v>
      </c>
      <c r="I410" s="7" t="s">
        <v>38</v>
      </c>
      <c r="J410" s="7" t="s">
        <v>784</v>
      </c>
    </row>
    <row r="411" spans="1:10" ht="28.5" x14ac:dyDescent="0.2">
      <c r="A411" s="57">
        <v>404</v>
      </c>
      <c r="B411" s="31" t="s">
        <v>1107</v>
      </c>
      <c r="C411" s="98"/>
      <c r="D411" s="55" t="s">
        <v>136</v>
      </c>
      <c r="E411" s="105" t="s">
        <v>1183</v>
      </c>
      <c r="F411" s="7">
        <v>2</v>
      </c>
      <c r="G411" s="7" t="s">
        <v>56</v>
      </c>
      <c r="H411" s="59">
        <v>1200000</v>
      </c>
      <c r="I411" s="7" t="s">
        <v>38</v>
      </c>
      <c r="J411" s="7" t="s">
        <v>784</v>
      </c>
    </row>
    <row r="412" spans="1:10" ht="15" x14ac:dyDescent="0.25">
      <c r="A412" s="57">
        <v>405</v>
      </c>
      <c r="B412" s="4"/>
      <c r="C412" s="135"/>
      <c r="D412" s="132" t="s">
        <v>142</v>
      </c>
      <c r="E412" s="133" t="s">
        <v>143</v>
      </c>
      <c r="F412" s="134"/>
      <c r="G412" s="134"/>
      <c r="H412" s="155">
        <v>400000</v>
      </c>
      <c r="I412" s="4"/>
      <c r="J412" s="4"/>
    </row>
    <row r="413" spans="1:10" ht="15" x14ac:dyDescent="0.25">
      <c r="A413" s="57">
        <v>406</v>
      </c>
      <c r="B413" s="138"/>
      <c r="C413" s="135"/>
      <c r="D413" s="132" t="s">
        <v>144</v>
      </c>
      <c r="E413" s="133" t="s">
        <v>145</v>
      </c>
      <c r="F413" s="4"/>
      <c r="G413" s="4"/>
      <c r="H413" s="155">
        <f>H414+H415+H416+H417+H418+H419+H420+H421+H422+H423+H424+H425+H426+H427+H429+H430+H428+H431+H432+H433+H434+H435+H436+H437+H438+H439</f>
        <v>4250000</v>
      </c>
      <c r="I413" s="4"/>
      <c r="J413" s="4"/>
    </row>
    <row r="414" spans="1:10" ht="42.75" x14ac:dyDescent="0.2">
      <c r="A414" s="57">
        <v>407</v>
      </c>
      <c r="B414" s="31" t="s">
        <v>61</v>
      </c>
      <c r="C414" s="61" t="s">
        <v>1528</v>
      </c>
      <c r="D414" s="7" t="s">
        <v>144</v>
      </c>
      <c r="E414" s="74" t="s">
        <v>146</v>
      </c>
      <c r="F414" s="7">
        <v>100</v>
      </c>
      <c r="G414" s="40" t="s">
        <v>147</v>
      </c>
      <c r="H414" s="59">
        <v>250000</v>
      </c>
      <c r="I414" s="7" t="s">
        <v>38</v>
      </c>
      <c r="J414" s="7" t="s">
        <v>799</v>
      </c>
    </row>
    <row r="415" spans="1:10" ht="42.75" x14ac:dyDescent="0.2">
      <c r="A415" s="57">
        <v>408</v>
      </c>
      <c r="B415" s="31" t="s">
        <v>61</v>
      </c>
      <c r="C415" s="61" t="s">
        <v>1527</v>
      </c>
      <c r="D415" s="7" t="s">
        <v>144</v>
      </c>
      <c r="E415" s="74" t="s">
        <v>780</v>
      </c>
      <c r="F415" s="7">
        <v>5</v>
      </c>
      <c r="G415" s="7" t="s">
        <v>147</v>
      </c>
      <c r="H415" s="59">
        <v>381000</v>
      </c>
      <c r="I415" s="7" t="s">
        <v>38</v>
      </c>
      <c r="J415" s="7" t="s">
        <v>799</v>
      </c>
    </row>
    <row r="416" spans="1:10" ht="42.75" x14ac:dyDescent="0.2">
      <c r="A416" s="57">
        <v>409</v>
      </c>
      <c r="B416" s="31" t="s">
        <v>1659</v>
      </c>
      <c r="C416" s="98" t="s">
        <v>1655</v>
      </c>
      <c r="D416" s="7" t="s">
        <v>144</v>
      </c>
      <c r="E416" s="74" t="s">
        <v>149</v>
      </c>
      <c r="F416" s="7">
        <v>3</v>
      </c>
      <c r="G416" s="7" t="s">
        <v>148</v>
      </c>
      <c r="H416" s="59">
        <v>1020000</v>
      </c>
      <c r="I416" s="7" t="s">
        <v>38</v>
      </c>
      <c r="J416" s="7" t="s">
        <v>799</v>
      </c>
    </row>
    <row r="417" spans="1:10" ht="42.75" x14ac:dyDescent="0.2">
      <c r="A417" s="57">
        <v>410</v>
      </c>
      <c r="B417" s="31" t="s">
        <v>28</v>
      </c>
      <c r="C417" s="39" t="s">
        <v>150</v>
      </c>
      <c r="D417" s="7" t="s">
        <v>144</v>
      </c>
      <c r="E417" s="72" t="s">
        <v>151</v>
      </c>
      <c r="F417" s="7">
        <v>1</v>
      </c>
      <c r="G417" s="7" t="s">
        <v>148</v>
      </c>
      <c r="H417" s="59">
        <v>340000</v>
      </c>
      <c r="I417" s="7" t="s">
        <v>38</v>
      </c>
      <c r="J417" s="7" t="s">
        <v>799</v>
      </c>
    </row>
    <row r="418" spans="1:10" ht="42.75" x14ac:dyDescent="0.2">
      <c r="A418" s="57">
        <v>411</v>
      </c>
      <c r="B418" s="31" t="s">
        <v>28</v>
      </c>
      <c r="C418" s="39" t="s">
        <v>152</v>
      </c>
      <c r="D418" s="7" t="s">
        <v>144</v>
      </c>
      <c r="E418" s="72" t="s">
        <v>153</v>
      </c>
      <c r="F418" s="7">
        <v>2</v>
      </c>
      <c r="G418" s="7" t="s">
        <v>148</v>
      </c>
      <c r="H418" s="59">
        <v>350000</v>
      </c>
      <c r="I418" s="7" t="s">
        <v>38</v>
      </c>
      <c r="J418" s="7" t="s">
        <v>799</v>
      </c>
    </row>
    <row r="419" spans="1:10" ht="42.75" x14ac:dyDescent="0.2">
      <c r="A419" s="57">
        <v>412</v>
      </c>
      <c r="B419" s="19" t="s">
        <v>31</v>
      </c>
      <c r="C419" s="21" t="s">
        <v>1375</v>
      </c>
      <c r="D419" s="22" t="s">
        <v>144</v>
      </c>
      <c r="E419" s="120" t="s">
        <v>1376</v>
      </c>
      <c r="F419" s="22">
        <v>10</v>
      </c>
      <c r="G419" s="24" t="s">
        <v>56</v>
      </c>
      <c r="H419" s="59">
        <v>4000</v>
      </c>
      <c r="I419" s="7" t="s">
        <v>38</v>
      </c>
      <c r="J419" s="7" t="s">
        <v>799</v>
      </c>
    </row>
    <row r="420" spans="1:10" ht="42.75" x14ac:dyDescent="0.2">
      <c r="A420" s="57">
        <v>413</v>
      </c>
      <c r="B420" s="19" t="s">
        <v>31</v>
      </c>
      <c r="C420" s="21" t="s">
        <v>1377</v>
      </c>
      <c r="D420" s="22" t="s">
        <v>144</v>
      </c>
      <c r="E420" s="120" t="s">
        <v>1536</v>
      </c>
      <c r="F420" s="22">
        <v>15</v>
      </c>
      <c r="G420" s="24" t="s">
        <v>56</v>
      </c>
      <c r="H420" s="59">
        <v>10000</v>
      </c>
      <c r="I420" s="7" t="s">
        <v>38</v>
      </c>
      <c r="J420" s="7" t="s">
        <v>799</v>
      </c>
    </row>
    <row r="421" spans="1:10" ht="42.75" x14ac:dyDescent="0.2">
      <c r="A421" s="57">
        <v>414</v>
      </c>
      <c r="B421" s="19" t="s">
        <v>31</v>
      </c>
      <c r="C421" s="21" t="s">
        <v>1378</v>
      </c>
      <c r="D421" s="22" t="s">
        <v>144</v>
      </c>
      <c r="E421" s="120" t="s">
        <v>1537</v>
      </c>
      <c r="F421" s="22">
        <v>20</v>
      </c>
      <c r="G421" s="24" t="s">
        <v>56</v>
      </c>
      <c r="H421" s="59">
        <v>10000</v>
      </c>
      <c r="I421" s="7" t="s">
        <v>38</v>
      </c>
      <c r="J421" s="7" t="s">
        <v>799</v>
      </c>
    </row>
    <row r="422" spans="1:10" ht="128.25" x14ac:dyDescent="0.2">
      <c r="A422" s="57">
        <v>415</v>
      </c>
      <c r="B422" s="19" t="s">
        <v>31</v>
      </c>
      <c r="C422" s="21" t="s">
        <v>1367</v>
      </c>
      <c r="D422" s="22" t="s">
        <v>144</v>
      </c>
      <c r="E422" s="120" t="s">
        <v>1368</v>
      </c>
      <c r="F422" s="22">
        <v>1</v>
      </c>
      <c r="G422" s="24" t="s">
        <v>453</v>
      </c>
      <c r="H422" s="59">
        <v>50000</v>
      </c>
      <c r="I422" s="7" t="s">
        <v>38</v>
      </c>
      <c r="J422" s="7" t="s">
        <v>799</v>
      </c>
    </row>
    <row r="423" spans="1:10" ht="42.75" x14ac:dyDescent="0.2">
      <c r="A423" s="57">
        <v>416</v>
      </c>
      <c r="B423" s="19" t="s">
        <v>31</v>
      </c>
      <c r="C423" s="47" t="s">
        <v>1369</v>
      </c>
      <c r="D423" s="46" t="s">
        <v>144</v>
      </c>
      <c r="E423" s="121" t="s">
        <v>1370</v>
      </c>
      <c r="F423" s="22">
        <v>80</v>
      </c>
      <c r="G423" s="24" t="s">
        <v>56</v>
      </c>
      <c r="H423" s="59">
        <v>25000</v>
      </c>
      <c r="I423" s="7" t="s">
        <v>38</v>
      </c>
      <c r="J423" s="7" t="s">
        <v>799</v>
      </c>
    </row>
    <row r="424" spans="1:10" ht="42.75" x14ac:dyDescent="0.2">
      <c r="A424" s="57">
        <v>417</v>
      </c>
      <c r="B424" s="19" t="s">
        <v>31</v>
      </c>
      <c r="C424" s="47" t="s">
        <v>1371</v>
      </c>
      <c r="D424" s="46" t="s">
        <v>144</v>
      </c>
      <c r="E424" s="121" t="s">
        <v>1372</v>
      </c>
      <c r="F424" s="22">
        <v>20</v>
      </c>
      <c r="G424" s="24" t="s">
        <v>56</v>
      </c>
      <c r="H424" s="59">
        <v>30000</v>
      </c>
      <c r="I424" s="7"/>
      <c r="J424" s="7" t="s">
        <v>799</v>
      </c>
    </row>
    <row r="425" spans="1:10" ht="42.75" x14ac:dyDescent="0.2">
      <c r="A425" s="57">
        <v>418</v>
      </c>
      <c r="B425" s="19" t="s">
        <v>31</v>
      </c>
      <c r="C425" s="47" t="s">
        <v>1373</v>
      </c>
      <c r="D425" s="46" t="s">
        <v>144</v>
      </c>
      <c r="E425" s="121" t="s">
        <v>1374</v>
      </c>
      <c r="F425" s="22">
        <v>30</v>
      </c>
      <c r="G425" s="24" t="s">
        <v>56</v>
      </c>
      <c r="H425" s="59">
        <v>35000</v>
      </c>
      <c r="I425" s="7" t="s">
        <v>38</v>
      </c>
      <c r="J425" s="7" t="s">
        <v>799</v>
      </c>
    </row>
    <row r="426" spans="1:10" ht="42.75" x14ac:dyDescent="0.2">
      <c r="A426" s="57">
        <v>419</v>
      </c>
      <c r="B426" s="19" t="s">
        <v>31</v>
      </c>
      <c r="C426" s="21" t="s">
        <v>1379</v>
      </c>
      <c r="D426" s="22" t="s">
        <v>144</v>
      </c>
      <c r="E426" s="120" t="s">
        <v>1380</v>
      </c>
      <c r="F426" s="22">
        <v>2</v>
      </c>
      <c r="G426" s="24" t="s">
        <v>56</v>
      </c>
      <c r="H426" s="59">
        <v>25000</v>
      </c>
      <c r="I426" s="7" t="s">
        <v>38</v>
      </c>
      <c r="J426" s="7" t="s">
        <v>799</v>
      </c>
    </row>
    <row r="427" spans="1:10" ht="42.75" x14ac:dyDescent="0.2">
      <c r="A427" s="57">
        <v>420</v>
      </c>
      <c r="B427" s="19" t="s">
        <v>31</v>
      </c>
      <c r="C427" s="21" t="s">
        <v>1381</v>
      </c>
      <c r="D427" s="22" t="s">
        <v>144</v>
      </c>
      <c r="E427" s="120" t="s">
        <v>1382</v>
      </c>
      <c r="F427" s="22">
        <v>50</v>
      </c>
      <c r="G427" s="24" t="s">
        <v>56</v>
      </c>
      <c r="H427" s="59">
        <v>125000</v>
      </c>
      <c r="I427" s="7" t="s">
        <v>38</v>
      </c>
      <c r="J427" s="7" t="s">
        <v>799</v>
      </c>
    </row>
    <row r="428" spans="1:10" ht="42.75" x14ac:dyDescent="0.2">
      <c r="A428" s="57">
        <v>421</v>
      </c>
      <c r="B428" s="19" t="s">
        <v>31</v>
      </c>
      <c r="C428" s="21" t="s">
        <v>1383</v>
      </c>
      <c r="D428" s="22" t="s">
        <v>144</v>
      </c>
      <c r="E428" s="120" t="s">
        <v>1538</v>
      </c>
      <c r="F428" s="22">
        <v>5</v>
      </c>
      <c r="G428" s="24" t="s">
        <v>56</v>
      </c>
      <c r="H428" s="59">
        <v>250000</v>
      </c>
      <c r="I428" s="7" t="s">
        <v>38</v>
      </c>
      <c r="J428" s="7" t="s">
        <v>799</v>
      </c>
    </row>
    <row r="429" spans="1:10" ht="42.75" x14ac:dyDescent="0.2">
      <c r="A429" s="57">
        <v>422</v>
      </c>
      <c r="B429" s="19" t="s">
        <v>31</v>
      </c>
      <c r="C429" s="21" t="s">
        <v>1384</v>
      </c>
      <c r="D429" s="22" t="s">
        <v>144</v>
      </c>
      <c r="E429" s="120" t="s">
        <v>1385</v>
      </c>
      <c r="F429" s="22">
        <v>40</v>
      </c>
      <c r="G429" s="24" t="s">
        <v>56</v>
      </c>
      <c r="H429" s="59">
        <v>350000</v>
      </c>
      <c r="I429" s="7" t="s">
        <v>38</v>
      </c>
      <c r="J429" s="7" t="s">
        <v>799</v>
      </c>
    </row>
    <row r="430" spans="1:10" ht="42.75" x14ac:dyDescent="0.2">
      <c r="A430" s="57">
        <v>423</v>
      </c>
      <c r="B430" s="19" t="s">
        <v>31</v>
      </c>
      <c r="C430" s="21" t="s">
        <v>1386</v>
      </c>
      <c r="D430" s="22" t="s">
        <v>144</v>
      </c>
      <c r="E430" s="120" t="s">
        <v>1539</v>
      </c>
      <c r="F430" s="22">
        <v>40</v>
      </c>
      <c r="G430" s="24" t="s">
        <v>56</v>
      </c>
      <c r="H430" s="59">
        <v>350000</v>
      </c>
      <c r="I430" s="7" t="s">
        <v>38</v>
      </c>
      <c r="J430" s="7" t="s">
        <v>799</v>
      </c>
    </row>
    <row r="431" spans="1:10" ht="42.75" x14ac:dyDescent="0.2">
      <c r="A431" s="57">
        <v>424</v>
      </c>
      <c r="B431" s="19" t="s">
        <v>31</v>
      </c>
      <c r="C431" s="21" t="s">
        <v>1387</v>
      </c>
      <c r="D431" s="22" t="s">
        <v>144</v>
      </c>
      <c r="E431" s="120" t="s">
        <v>1540</v>
      </c>
      <c r="F431" s="22">
        <v>40</v>
      </c>
      <c r="G431" s="24" t="s">
        <v>56</v>
      </c>
      <c r="H431" s="59">
        <v>35000</v>
      </c>
      <c r="I431" s="7" t="s">
        <v>38</v>
      </c>
      <c r="J431" s="7" t="s">
        <v>799</v>
      </c>
    </row>
    <row r="432" spans="1:10" ht="42.75" x14ac:dyDescent="0.2">
      <c r="A432" s="57">
        <v>425</v>
      </c>
      <c r="B432" s="19" t="s">
        <v>31</v>
      </c>
      <c r="C432" s="21" t="s">
        <v>1388</v>
      </c>
      <c r="D432" s="22" t="s">
        <v>144</v>
      </c>
      <c r="E432" s="120" t="s">
        <v>1389</v>
      </c>
      <c r="F432" s="22">
        <v>20</v>
      </c>
      <c r="G432" s="24" t="s">
        <v>56</v>
      </c>
      <c r="H432" s="59">
        <v>35000</v>
      </c>
      <c r="I432" s="7" t="s">
        <v>38</v>
      </c>
      <c r="J432" s="7" t="s">
        <v>799</v>
      </c>
    </row>
    <row r="433" spans="1:10" ht="42.75" x14ac:dyDescent="0.2">
      <c r="A433" s="57">
        <v>426</v>
      </c>
      <c r="B433" s="19" t="s">
        <v>31</v>
      </c>
      <c r="C433" s="21" t="s">
        <v>1375</v>
      </c>
      <c r="D433" s="22" t="s">
        <v>144</v>
      </c>
      <c r="E433" s="120" t="s">
        <v>1376</v>
      </c>
      <c r="F433" s="22">
        <v>20</v>
      </c>
      <c r="G433" s="24" t="s">
        <v>56</v>
      </c>
      <c r="H433" s="59">
        <v>35000</v>
      </c>
      <c r="I433" s="7" t="s">
        <v>38</v>
      </c>
      <c r="J433" s="7" t="s">
        <v>799</v>
      </c>
    </row>
    <row r="434" spans="1:10" ht="42.75" x14ac:dyDescent="0.2">
      <c r="A434" s="57">
        <v>427</v>
      </c>
      <c r="B434" s="19" t="s">
        <v>31</v>
      </c>
      <c r="C434" s="21" t="s">
        <v>1390</v>
      </c>
      <c r="D434" s="22" t="s">
        <v>144</v>
      </c>
      <c r="E434" s="120" t="s">
        <v>1391</v>
      </c>
      <c r="F434" s="22">
        <v>40</v>
      </c>
      <c r="G434" s="24" t="s">
        <v>56</v>
      </c>
      <c r="H434" s="59">
        <v>35000</v>
      </c>
      <c r="I434" s="7" t="s">
        <v>38</v>
      </c>
      <c r="J434" s="7" t="s">
        <v>799</v>
      </c>
    </row>
    <row r="435" spans="1:10" ht="42.75" x14ac:dyDescent="0.2">
      <c r="A435" s="57">
        <v>428</v>
      </c>
      <c r="B435" s="19" t="s">
        <v>31</v>
      </c>
      <c r="C435" s="21" t="s">
        <v>1392</v>
      </c>
      <c r="D435" s="22" t="s">
        <v>144</v>
      </c>
      <c r="E435" s="120" t="s">
        <v>1393</v>
      </c>
      <c r="F435" s="22">
        <v>40</v>
      </c>
      <c r="G435" s="24" t="s">
        <v>56</v>
      </c>
      <c r="H435" s="59">
        <v>35000</v>
      </c>
      <c r="I435" s="7" t="s">
        <v>38</v>
      </c>
      <c r="J435" s="7" t="s">
        <v>799</v>
      </c>
    </row>
    <row r="436" spans="1:10" ht="42.75" x14ac:dyDescent="0.2">
      <c r="A436" s="57">
        <v>429</v>
      </c>
      <c r="B436" s="19" t="s">
        <v>31</v>
      </c>
      <c r="C436" s="21" t="s">
        <v>1394</v>
      </c>
      <c r="D436" s="22" t="s">
        <v>144</v>
      </c>
      <c r="E436" s="120" t="s">
        <v>1395</v>
      </c>
      <c r="F436" s="22">
        <v>20</v>
      </c>
      <c r="G436" s="24" t="s">
        <v>56</v>
      </c>
      <c r="H436" s="59">
        <v>350000</v>
      </c>
      <c r="I436" s="7" t="s">
        <v>38</v>
      </c>
      <c r="J436" s="7" t="s">
        <v>799</v>
      </c>
    </row>
    <row r="437" spans="1:10" ht="42.75" x14ac:dyDescent="0.2">
      <c r="A437" s="57">
        <v>430</v>
      </c>
      <c r="B437" s="19" t="s">
        <v>31</v>
      </c>
      <c r="C437" s="21" t="s">
        <v>1396</v>
      </c>
      <c r="D437" s="22" t="s">
        <v>144</v>
      </c>
      <c r="E437" s="120" t="s">
        <v>1397</v>
      </c>
      <c r="F437" s="22">
        <v>20</v>
      </c>
      <c r="G437" s="24" t="s">
        <v>56</v>
      </c>
      <c r="H437" s="59">
        <v>40000</v>
      </c>
      <c r="I437" s="7" t="s">
        <v>38</v>
      </c>
      <c r="J437" s="7" t="s">
        <v>799</v>
      </c>
    </row>
    <row r="438" spans="1:10" ht="42.75" x14ac:dyDescent="0.2">
      <c r="A438" s="57">
        <v>431</v>
      </c>
      <c r="B438" s="19" t="s">
        <v>31</v>
      </c>
      <c r="C438" s="21" t="s">
        <v>1398</v>
      </c>
      <c r="D438" s="22" t="s">
        <v>144</v>
      </c>
      <c r="E438" s="120" t="s">
        <v>1399</v>
      </c>
      <c r="F438" s="22">
        <v>30</v>
      </c>
      <c r="G438" s="24" t="s">
        <v>56</v>
      </c>
      <c r="H438" s="59">
        <v>40000</v>
      </c>
      <c r="I438" s="7" t="s">
        <v>38</v>
      </c>
      <c r="J438" s="7" t="s">
        <v>799</v>
      </c>
    </row>
    <row r="439" spans="1:10" ht="42.75" x14ac:dyDescent="0.2">
      <c r="A439" s="57">
        <v>432</v>
      </c>
      <c r="B439" s="19" t="s">
        <v>31</v>
      </c>
      <c r="C439" s="21" t="s">
        <v>1400</v>
      </c>
      <c r="D439" s="22" t="s">
        <v>144</v>
      </c>
      <c r="E439" s="120" t="s">
        <v>1401</v>
      </c>
      <c r="F439" s="22">
        <v>30</v>
      </c>
      <c r="G439" s="24" t="s">
        <v>56</v>
      </c>
      <c r="H439" s="59">
        <v>40000</v>
      </c>
      <c r="I439" s="7" t="s">
        <v>38</v>
      </c>
      <c r="J439" s="7" t="s">
        <v>799</v>
      </c>
    </row>
    <row r="440" spans="1:10" x14ac:dyDescent="0.2">
      <c r="A440" s="57">
        <v>433</v>
      </c>
      <c r="B440" s="5"/>
      <c r="C440" s="123"/>
      <c r="D440" s="5" t="s">
        <v>154</v>
      </c>
      <c r="E440" s="6" t="s">
        <v>155</v>
      </c>
      <c r="F440" s="6"/>
      <c r="G440" s="6"/>
      <c r="H440" s="151" t="e">
        <f>H441+H505</f>
        <v>#REF!</v>
      </c>
      <c r="I440" s="5"/>
      <c r="J440" s="5"/>
    </row>
    <row r="441" spans="1:10" ht="15" x14ac:dyDescent="0.25">
      <c r="A441" s="57">
        <v>434</v>
      </c>
      <c r="B441" s="138"/>
      <c r="C441" s="135"/>
      <c r="D441" s="132" t="s">
        <v>156</v>
      </c>
      <c r="E441" s="133" t="s">
        <v>157</v>
      </c>
      <c r="F441" s="134"/>
      <c r="G441" s="134"/>
      <c r="H441" s="157" t="e">
        <f>H442+H443+H444+H445+H446+H447+H448+H449+H450+H451+H452+H453+H454+H455+H456+H457+H458+H459+H460+#REF!+#REF!+H461+H462+H463+H464+#REF!+H465+H466+H467+H468+H469+H470+H471+H472+H473+H474+H475+H476+H477+H478+H479+H480+H481+H482+H483+H484+H485+H486+H487+H488+H489+H491+H490+H492+H493+H495+H494+H496+H497+H499+H498+H500+H501+H502+H503+H504</f>
        <v>#REF!</v>
      </c>
      <c r="I441" s="4"/>
      <c r="J441" s="4"/>
    </row>
    <row r="442" spans="1:10" ht="42.75" x14ac:dyDescent="0.2">
      <c r="A442" s="57">
        <v>435</v>
      </c>
      <c r="B442" s="31" t="s">
        <v>61</v>
      </c>
      <c r="C442" s="61" t="s">
        <v>1526</v>
      </c>
      <c r="D442" s="7" t="s">
        <v>156</v>
      </c>
      <c r="E442" s="148" t="s">
        <v>1637</v>
      </c>
      <c r="F442" s="7">
        <v>1</v>
      </c>
      <c r="G442" s="7" t="s">
        <v>56</v>
      </c>
      <c r="H442" s="59">
        <v>50000</v>
      </c>
      <c r="I442" s="7" t="s">
        <v>38</v>
      </c>
      <c r="J442" s="7" t="s">
        <v>1644</v>
      </c>
    </row>
    <row r="443" spans="1:10" ht="42.75" x14ac:dyDescent="0.2">
      <c r="A443" s="57">
        <v>436</v>
      </c>
      <c r="B443" s="31" t="s">
        <v>61</v>
      </c>
      <c r="C443" s="61" t="s">
        <v>1525</v>
      </c>
      <c r="D443" s="7" t="s">
        <v>156</v>
      </c>
      <c r="E443" s="74" t="s">
        <v>158</v>
      </c>
      <c r="F443" s="7">
        <v>1</v>
      </c>
      <c r="G443" s="7" t="s">
        <v>56</v>
      </c>
      <c r="H443" s="59">
        <v>50000</v>
      </c>
      <c r="I443" s="7" t="s">
        <v>38</v>
      </c>
      <c r="J443" s="7" t="s">
        <v>1644</v>
      </c>
    </row>
    <row r="444" spans="1:10" ht="42.75" x14ac:dyDescent="0.2">
      <c r="A444" s="57">
        <v>437</v>
      </c>
      <c r="B444" s="31" t="s">
        <v>61</v>
      </c>
      <c r="C444" s="61" t="s">
        <v>1524</v>
      </c>
      <c r="D444" s="7" t="s">
        <v>156</v>
      </c>
      <c r="E444" s="74" t="s">
        <v>471</v>
      </c>
      <c r="F444" s="7">
        <v>2</v>
      </c>
      <c r="G444" s="7" t="s">
        <v>56</v>
      </c>
      <c r="H444" s="59">
        <v>15000</v>
      </c>
      <c r="I444" s="7" t="s">
        <v>38</v>
      </c>
      <c r="J444" s="7" t="s">
        <v>1644</v>
      </c>
    </row>
    <row r="445" spans="1:10" ht="42.75" x14ac:dyDescent="0.2">
      <c r="A445" s="57">
        <v>438</v>
      </c>
      <c r="B445" s="31" t="s">
        <v>61</v>
      </c>
      <c r="C445" s="61" t="s">
        <v>1523</v>
      </c>
      <c r="D445" s="7" t="s">
        <v>156</v>
      </c>
      <c r="E445" s="74" t="s">
        <v>159</v>
      </c>
      <c r="F445" s="7">
        <v>1</v>
      </c>
      <c r="G445" s="7" t="s">
        <v>56</v>
      </c>
      <c r="H445" s="59">
        <v>30000</v>
      </c>
      <c r="I445" s="7" t="s">
        <v>38</v>
      </c>
      <c r="J445" s="7" t="s">
        <v>1644</v>
      </c>
    </row>
    <row r="446" spans="1:10" ht="42.75" x14ac:dyDescent="0.2">
      <c r="A446" s="57">
        <v>439</v>
      </c>
      <c r="B446" s="31" t="s">
        <v>61</v>
      </c>
      <c r="C446" s="61" t="s">
        <v>1522</v>
      </c>
      <c r="D446" s="7" t="s">
        <v>156</v>
      </c>
      <c r="E446" s="74" t="s">
        <v>160</v>
      </c>
      <c r="F446" s="7">
        <v>10</v>
      </c>
      <c r="G446" s="7" t="s">
        <v>56</v>
      </c>
      <c r="H446" s="59">
        <v>80000</v>
      </c>
      <c r="I446" s="7" t="s">
        <v>38</v>
      </c>
      <c r="J446" s="7" t="s">
        <v>1644</v>
      </c>
    </row>
    <row r="447" spans="1:10" ht="42.75" x14ac:dyDescent="0.2">
      <c r="A447" s="57">
        <v>440</v>
      </c>
      <c r="B447" s="31" t="s">
        <v>61</v>
      </c>
      <c r="C447" s="39" t="s">
        <v>1521</v>
      </c>
      <c r="D447" s="7" t="s">
        <v>156</v>
      </c>
      <c r="E447" s="74" t="s">
        <v>161</v>
      </c>
      <c r="F447" s="7">
        <v>5</v>
      </c>
      <c r="G447" s="7" t="s">
        <v>56</v>
      </c>
      <c r="H447" s="59">
        <v>30000</v>
      </c>
      <c r="I447" s="7" t="s">
        <v>38</v>
      </c>
      <c r="J447" s="7" t="s">
        <v>1644</v>
      </c>
    </row>
    <row r="448" spans="1:10" ht="42.75" x14ac:dyDescent="0.2">
      <c r="A448" s="57">
        <v>441</v>
      </c>
      <c r="B448" s="31" t="s">
        <v>28</v>
      </c>
      <c r="C448" s="39" t="s">
        <v>162</v>
      </c>
      <c r="D448" s="7" t="s">
        <v>156</v>
      </c>
      <c r="E448" s="74" t="s">
        <v>163</v>
      </c>
      <c r="F448" s="7">
        <v>1</v>
      </c>
      <c r="G448" s="7" t="s">
        <v>164</v>
      </c>
      <c r="H448" s="59">
        <v>38500</v>
      </c>
      <c r="I448" s="7" t="s">
        <v>38</v>
      </c>
      <c r="J448" s="7" t="s">
        <v>1644</v>
      </c>
    </row>
    <row r="449" spans="1:10" ht="42.75" x14ac:dyDescent="0.2">
      <c r="A449" s="57">
        <v>442</v>
      </c>
      <c r="B449" s="31" t="s">
        <v>28</v>
      </c>
      <c r="C449" s="34" t="s">
        <v>165</v>
      </c>
      <c r="D449" s="7" t="s">
        <v>156</v>
      </c>
      <c r="E449" s="72" t="s">
        <v>166</v>
      </c>
      <c r="F449" s="7">
        <v>1</v>
      </c>
      <c r="G449" s="7" t="s">
        <v>164</v>
      </c>
      <c r="H449" s="59">
        <v>38500</v>
      </c>
      <c r="I449" s="7" t="s">
        <v>38</v>
      </c>
      <c r="J449" s="7" t="s">
        <v>1644</v>
      </c>
    </row>
    <row r="450" spans="1:10" ht="42.75" x14ac:dyDescent="0.2">
      <c r="A450" s="57">
        <v>443</v>
      </c>
      <c r="B450" s="19" t="s">
        <v>31</v>
      </c>
      <c r="C450" s="21" t="s">
        <v>454</v>
      </c>
      <c r="D450" s="22" t="s">
        <v>156</v>
      </c>
      <c r="E450" s="73" t="s">
        <v>455</v>
      </c>
      <c r="F450" s="22">
        <v>30</v>
      </c>
      <c r="G450" s="24" t="s">
        <v>56</v>
      </c>
      <c r="H450" s="59">
        <v>20000</v>
      </c>
      <c r="I450" s="7" t="s">
        <v>38</v>
      </c>
      <c r="J450" s="7" t="s">
        <v>1644</v>
      </c>
    </row>
    <row r="451" spans="1:10" ht="42.75" x14ac:dyDescent="0.2">
      <c r="A451" s="57">
        <v>444</v>
      </c>
      <c r="B451" s="19" t="s">
        <v>31</v>
      </c>
      <c r="C451" s="21" t="s">
        <v>456</v>
      </c>
      <c r="D451" s="22" t="s">
        <v>156</v>
      </c>
      <c r="E451" s="73" t="s">
        <v>457</v>
      </c>
      <c r="F451" s="22">
        <v>30</v>
      </c>
      <c r="G451" s="24" t="s">
        <v>56</v>
      </c>
      <c r="H451" s="59">
        <v>30000</v>
      </c>
      <c r="I451" s="7" t="s">
        <v>38</v>
      </c>
      <c r="J451" s="7" t="s">
        <v>1644</v>
      </c>
    </row>
    <row r="452" spans="1:10" ht="42.75" x14ac:dyDescent="0.2">
      <c r="A452" s="57">
        <v>445</v>
      </c>
      <c r="B452" s="19" t="s">
        <v>31</v>
      </c>
      <c r="C452" s="21" t="s">
        <v>458</v>
      </c>
      <c r="D452" s="22" t="s">
        <v>156</v>
      </c>
      <c r="E452" s="73" t="s">
        <v>459</v>
      </c>
      <c r="F452" s="22">
        <v>30</v>
      </c>
      <c r="G452" s="24" t="s">
        <v>56</v>
      </c>
      <c r="H452" s="59">
        <v>30000</v>
      </c>
      <c r="I452" s="7" t="s">
        <v>38</v>
      </c>
      <c r="J452" s="7" t="s">
        <v>1644</v>
      </c>
    </row>
    <row r="453" spans="1:10" ht="99.75" x14ac:dyDescent="0.2">
      <c r="A453" s="57">
        <v>446</v>
      </c>
      <c r="B453" s="19" t="s">
        <v>31</v>
      </c>
      <c r="C453" s="21" t="s">
        <v>460</v>
      </c>
      <c r="D453" s="22" t="s">
        <v>156</v>
      </c>
      <c r="E453" s="120" t="s">
        <v>1404</v>
      </c>
      <c r="F453" s="22">
        <v>10</v>
      </c>
      <c r="G453" s="24" t="s">
        <v>56</v>
      </c>
      <c r="H453" s="59">
        <f>45000</f>
        <v>45000</v>
      </c>
      <c r="I453" s="7" t="s">
        <v>38</v>
      </c>
      <c r="J453" s="7" t="s">
        <v>1644</v>
      </c>
    </row>
    <row r="454" spans="1:10" ht="99.75" x14ac:dyDescent="0.2">
      <c r="A454" s="57">
        <v>447</v>
      </c>
      <c r="B454" s="19" t="s">
        <v>31</v>
      </c>
      <c r="C454" s="21" t="s">
        <v>1402</v>
      </c>
      <c r="D454" s="22" t="s">
        <v>156</v>
      </c>
      <c r="E454" s="120" t="s">
        <v>1403</v>
      </c>
      <c r="F454" s="22">
        <v>20</v>
      </c>
      <c r="G454" s="24" t="s">
        <v>56</v>
      </c>
      <c r="H454" s="59">
        <v>90000</v>
      </c>
      <c r="I454" s="7" t="s">
        <v>38</v>
      </c>
      <c r="J454" s="7" t="s">
        <v>1644</v>
      </c>
    </row>
    <row r="455" spans="1:10" ht="99.75" x14ac:dyDescent="0.2">
      <c r="A455" s="57">
        <v>448</v>
      </c>
      <c r="B455" s="19" t="s">
        <v>31</v>
      </c>
      <c r="C455" s="21" t="s">
        <v>461</v>
      </c>
      <c r="D455" s="22" t="s">
        <v>156</v>
      </c>
      <c r="E455" s="120" t="s">
        <v>1403</v>
      </c>
      <c r="F455" s="22">
        <v>30</v>
      </c>
      <c r="G455" s="24" t="s">
        <v>56</v>
      </c>
      <c r="H455" s="59">
        <v>135000</v>
      </c>
      <c r="I455" s="7" t="s">
        <v>38</v>
      </c>
      <c r="J455" s="7" t="s">
        <v>1644</v>
      </c>
    </row>
    <row r="456" spans="1:10" ht="42.75" x14ac:dyDescent="0.2">
      <c r="A456" s="57">
        <v>449</v>
      </c>
      <c r="B456" s="19" t="s">
        <v>31</v>
      </c>
      <c r="C456" s="21" t="s">
        <v>463</v>
      </c>
      <c r="D456" s="22" t="s">
        <v>156</v>
      </c>
      <c r="E456" s="73" t="s">
        <v>464</v>
      </c>
      <c r="F456" s="22">
        <v>35</v>
      </c>
      <c r="G456" s="24" t="s">
        <v>56</v>
      </c>
      <c r="H456" s="59">
        <v>175000</v>
      </c>
      <c r="I456" s="7" t="s">
        <v>38</v>
      </c>
      <c r="J456" s="7" t="s">
        <v>1644</v>
      </c>
    </row>
    <row r="457" spans="1:10" ht="42.75" x14ac:dyDescent="0.2">
      <c r="A457" s="57">
        <v>450</v>
      </c>
      <c r="B457" s="19" t="s">
        <v>31</v>
      </c>
      <c r="C457" s="21" t="s">
        <v>465</v>
      </c>
      <c r="D457" s="22" t="s">
        <v>156</v>
      </c>
      <c r="E457" s="73" t="s">
        <v>466</v>
      </c>
      <c r="F457" s="22">
        <v>35</v>
      </c>
      <c r="G457" s="24" t="s">
        <v>56</v>
      </c>
      <c r="H457" s="59">
        <v>175000</v>
      </c>
      <c r="I457" s="7" t="s">
        <v>38</v>
      </c>
      <c r="J457" s="7" t="s">
        <v>1644</v>
      </c>
    </row>
    <row r="458" spans="1:10" ht="42.75" x14ac:dyDescent="0.2">
      <c r="A458" s="57">
        <v>451</v>
      </c>
      <c r="B458" s="19" t="s">
        <v>31</v>
      </c>
      <c r="C458" s="21" t="s">
        <v>1407</v>
      </c>
      <c r="D458" s="22" t="s">
        <v>156</v>
      </c>
      <c r="E458" s="120" t="s">
        <v>1408</v>
      </c>
      <c r="F458" s="22">
        <v>30</v>
      </c>
      <c r="G458" s="24" t="s">
        <v>56</v>
      </c>
      <c r="H458" s="59">
        <v>300000</v>
      </c>
      <c r="I458" s="7" t="s">
        <v>38</v>
      </c>
      <c r="J458" s="7" t="s">
        <v>1644</v>
      </c>
    </row>
    <row r="459" spans="1:10" ht="42.75" x14ac:dyDescent="0.2">
      <c r="A459" s="57">
        <v>452</v>
      </c>
      <c r="B459" s="19" t="s">
        <v>31</v>
      </c>
      <c r="C459" s="21" t="s">
        <v>1405</v>
      </c>
      <c r="D459" s="22" t="s">
        <v>156</v>
      </c>
      <c r="E459" s="120" t="s">
        <v>1406</v>
      </c>
      <c r="F459" s="22">
        <v>10</v>
      </c>
      <c r="G459" s="24" t="s">
        <v>56</v>
      </c>
      <c r="H459" s="59">
        <v>100000</v>
      </c>
      <c r="I459" s="7" t="s">
        <v>38</v>
      </c>
      <c r="J459" s="7" t="s">
        <v>1644</v>
      </c>
    </row>
    <row r="460" spans="1:10" ht="42.75" x14ac:dyDescent="0.2">
      <c r="A460" s="57">
        <v>453</v>
      </c>
      <c r="B460" s="19" t="s">
        <v>31</v>
      </c>
      <c r="C460" s="21" t="s">
        <v>1409</v>
      </c>
      <c r="D460" s="22" t="s">
        <v>156</v>
      </c>
      <c r="E460" s="120" t="s">
        <v>1410</v>
      </c>
      <c r="F460" s="22">
        <v>20</v>
      </c>
      <c r="G460" s="24" t="s">
        <v>56</v>
      </c>
      <c r="H460" s="59">
        <v>200000</v>
      </c>
      <c r="I460" s="7" t="s">
        <v>38</v>
      </c>
      <c r="J460" s="7" t="s">
        <v>1644</v>
      </c>
    </row>
    <row r="461" spans="1:10" ht="57" x14ac:dyDescent="0.2">
      <c r="A461" s="57">
        <v>456</v>
      </c>
      <c r="B461" s="19" t="s">
        <v>31</v>
      </c>
      <c r="C461" s="21" t="s">
        <v>469</v>
      </c>
      <c r="D461" s="22" t="s">
        <v>156</v>
      </c>
      <c r="E461" s="73" t="s">
        <v>470</v>
      </c>
      <c r="F461" s="22">
        <v>1</v>
      </c>
      <c r="G461" s="24" t="s">
        <v>56</v>
      </c>
      <c r="H461" s="59">
        <v>70000</v>
      </c>
      <c r="I461" s="7" t="s">
        <v>38</v>
      </c>
      <c r="J461" s="7" t="s">
        <v>1644</v>
      </c>
    </row>
    <row r="462" spans="1:10" ht="57" x14ac:dyDescent="0.2">
      <c r="A462" s="57">
        <v>457</v>
      </c>
      <c r="B462" s="19" t="s">
        <v>31</v>
      </c>
      <c r="C462" s="21" t="s">
        <v>1411</v>
      </c>
      <c r="D462" s="22" t="s">
        <v>156</v>
      </c>
      <c r="E462" s="120" t="s">
        <v>1412</v>
      </c>
      <c r="F462" s="22">
        <v>10</v>
      </c>
      <c r="G462" s="24" t="s">
        <v>56</v>
      </c>
      <c r="H462" s="59">
        <v>75000</v>
      </c>
      <c r="I462" s="7" t="s">
        <v>38</v>
      </c>
      <c r="J462" s="7" t="s">
        <v>1644</v>
      </c>
    </row>
    <row r="463" spans="1:10" ht="57" x14ac:dyDescent="0.2">
      <c r="A463" s="57">
        <v>458</v>
      </c>
      <c r="B463" s="19" t="s">
        <v>31</v>
      </c>
      <c r="C463" s="21" t="s">
        <v>1413</v>
      </c>
      <c r="D463" s="22" t="s">
        <v>156</v>
      </c>
      <c r="E463" s="120" t="s">
        <v>1414</v>
      </c>
      <c r="F463" s="22">
        <v>4</v>
      </c>
      <c r="G463" s="24" t="s">
        <v>56</v>
      </c>
      <c r="H463" s="59">
        <v>80000</v>
      </c>
      <c r="I463" s="7" t="s">
        <v>38</v>
      </c>
      <c r="J463" s="7" t="s">
        <v>1644</v>
      </c>
    </row>
    <row r="464" spans="1:10" ht="71.25" x14ac:dyDescent="0.2">
      <c r="A464" s="57">
        <v>459</v>
      </c>
      <c r="B464" s="19" t="s">
        <v>31</v>
      </c>
      <c r="C464" s="21" t="s">
        <v>1415</v>
      </c>
      <c r="D464" s="22" t="s">
        <v>156</v>
      </c>
      <c r="E464" s="120" t="s">
        <v>1416</v>
      </c>
      <c r="F464" s="22">
        <v>2</v>
      </c>
      <c r="G464" s="24" t="s">
        <v>56</v>
      </c>
      <c r="H464" s="59">
        <v>150000</v>
      </c>
      <c r="I464" s="7" t="s">
        <v>38</v>
      </c>
      <c r="J464" s="7" t="s">
        <v>1644</v>
      </c>
    </row>
    <row r="465" spans="1:10" ht="42.75" x14ac:dyDescent="0.2">
      <c r="A465" s="57">
        <v>461</v>
      </c>
      <c r="B465" s="19" t="s">
        <v>31</v>
      </c>
      <c r="C465" s="21" t="s">
        <v>473</v>
      </c>
      <c r="D465" s="22" t="s">
        <v>156</v>
      </c>
      <c r="E465" s="73" t="s">
        <v>474</v>
      </c>
      <c r="F465" s="22">
        <v>5</v>
      </c>
      <c r="G465" s="24" t="s">
        <v>56</v>
      </c>
      <c r="H465" s="59">
        <v>30000</v>
      </c>
      <c r="I465" s="7" t="s">
        <v>38</v>
      </c>
      <c r="J465" s="7" t="s">
        <v>1644</v>
      </c>
    </row>
    <row r="466" spans="1:10" ht="42.75" x14ac:dyDescent="0.2">
      <c r="A466" s="57">
        <v>462</v>
      </c>
      <c r="B466" s="19" t="s">
        <v>31</v>
      </c>
      <c r="C466" s="21" t="s">
        <v>1417</v>
      </c>
      <c r="D466" s="22" t="s">
        <v>156</v>
      </c>
      <c r="E466" s="120" t="s">
        <v>475</v>
      </c>
      <c r="F466" s="22">
        <v>3</v>
      </c>
      <c r="G466" s="24" t="s">
        <v>56</v>
      </c>
      <c r="H466" s="59">
        <v>7000</v>
      </c>
      <c r="I466" s="7" t="s">
        <v>38</v>
      </c>
      <c r="J466" s="7" t="s">
        <v>1644</v>
      </c>
    </row>
    <row r="467" spans="1:10" ht="42.75" x14ac:dyDescent="0.2">
      <c r="A467" s="57">
        <v>463</v>
      </c>
      <c r="B467" s="19" t="s">
        <v>31</v>
      </c>
      <c r="C467" s="21" t="s">
        <v>1418</v>
      </c>
      <c r="D467" s="22" t="s">
        <v>156</v>
      </c>
      <c r="E467" s="120" t="s">
        <v>1419</v>
      </c>
      <c r="F467" s="22">
        <v>15</v>
      </c>
      <c r="G467" s="24" t="s">
        <v>56</v>
      </c>
      <c r="H467" s="59">
        <v>15000</v>
      </c>
      <c r="I467" s="7" t="s">
        <v>38</v>
      </c>
      <c r="J467" s="7" t="s">
        <v>1644</v>
      </c>
    </row>
    <row r="468" spans="1:10" ht="42.75" x14ac:dyDescent="0.2">
      <c r="A468" s="57">
        <v>464</v>
      </c>
      <c r="B468" s="19" t="s">
        <v>31</v>
      </c>
      <c r="C468" s="21" t="s">
        <v>1420</v>
      </c>
      <c r="D468" s="22" t="s">
        <v>156</v>
      </c>
      <c r="E468" s="120" t="s">
        <v>1421</v>
      </c>
      <c r="F468" s="22">
        <v>15</v>
      </c>
      <c r="G468" s="24" t="s">
        <v>56</v>
      </c>
      <c r="H468" s="59">
        <v>15000</v>
      </c>
      <c r="I468" s="7" t="s">
        <v>38</v>
      </c>
      <c r="J468" s="7" t="s">
        <v>1644</v>
      </c>
    </row>
    <row r="469" spans="1:10" ht="57" x14ac:dyDescent="0.2">
      <c r="A469" s="57">
        <v>465</v>
      </c>
      <c r="B469" s="19" t="s">
        <v>31</v>
      </c>
      <c r="C469" s="21" t="s">
        <v>1422</v>
      </c>
      <c r="D469" s="22" t="s">
        <v>156</v>
      </c>
      <c r="E469" s="120" t="s">
        <v>476</v>
      </c>
      <c r="F469" s="22">
        <v>1</v>
      </c>
      <c r="G469" s="24" t="s">
        <v>56</v>
      </c>
      <c r="H469" s="59">
        <v>50000</v>
      </c>
      <c r="I469" s="7" t="s">
        <v>38</v>
      </c>
      <c r="J469" s="7" t="s">
        <v>1644</v>
      </c>
    </row>
    <row r="470" spans="1:10" ht="42.75" x14ac:dyDescent="0.2">
      <c r="A470" s="57">
        <v>466</v>
      </c>
      <c r="B470" s="19" t="s">
        <v>573</v>
      </c>
      <c r="C470" s="98" t="s">
        <v>676</v>
      </c>
      <c r="D470" s="60" t="s">
        <v>156</v>
      </c>
      <c r="E470" s="81" t="s">
        <v>677</v>
      </c>
      <c r="F470" s="53">
        <v>1</v>
      </c>
      <c r="G470" s="57" t="s">
        <v>56</v>
      </c>
      <c r="H470" s="59">
        <v>300000</v>
      </c>
      <c r="I470" s="7" t="s">
        <v>38</v>
      </c>
      <c r="J470" s="7" t="s">
        <v>1644</v>
      </c>
    </row>
    <row r="471" spans="1:10" ht="42.75" x14ac:dyDescent="0.2">
      <c r="A471" s="57">
        <v>467</v>
      </c>
      <c r="B471" s="19" t="s">
        <v>573</v>
      </c>
      <c r="C471" s="61" t="s">
        <v>678</v>
      </c>
      <c r="D471" s="36" t="s">
        <v>156</v>
      </c>
      <c r="E471" s="75" t="s">
        <v>679</v>
      </c>
      <c r="F471" s="53">
        <v>2</v>
      </c>
      <c r="G471" s="35" t="s">
        <v>56</v>
      </c>
      <c r="H471" s="59">
        <v>12000</v>
      </c>
      <c r="I471" s="7" t="s">
        <v>38</v>
      </c>
      <c r="J471" s="7" t="s">
        <v>1644</v>
      </c>
    </row>
    <row r="472" spans="1:10" ht="42.75" x14ac:dyDescent="0.2">
      <c r="A472" s="57">
        <v>468</v>
      </c>
      <c r="B472" s="19" t="s">
        <v>573</v>
      </c>
      <c r="C472" s="61" t="s">
        <v>680</v>
      </c>
      <c r="D472" s="36" t="s">
        <v>156</v>
      </c>
      <c r="E472" s="75" t="s">
        <v>462</v>
      </c>
      <c r="F472" s="53">
        <v>15</v>
      </c>
      <c r="G472" s="35" t="s">
        <v>56</v>
      </c>
      <c r="H472" s="59">
        <v>70000</v>
      </c>
      <c r="I472" s="7" t="s">
        <v>38</v>
      </c>
      <c r="J472" s="7" t="s">
        <v>1644</v>
      </c>
    </row>
    <row r="473" spans="1:10" ht="42.75" x14ac:dyDescent="0.2">
      <c r="A473" s="57">
        <v>469</v>
      </c>
      <c r="B473" s="19" t="s">
        <v>573</v>
      </c>
      <c r="C473" s="61" t="s">
        <v>681</v>
      </c>
      <c r="D473" s="36" t="s">
        <v>156</v>
      </c>
      <c r="E473" s="75" t="s">
        <v>682</v>
      </c>
      <c r="F473" s="53">
        <v>5</v>
      </c>
      <c r="G473" s="35" t="s">
        <v>56</v>
      </c>
      <c r="H473" s="59">
        <v>45000</v>
      </c>
      <c r="I473" s="7" t="s">
        <v>38</v>
      </c>
      <c r="J473" s="7" t="s">
        <v>1644</v>
      </c>
    </row>
    <row r="474" spans="1:10" ht="42.75" x14ac:dyDescent="0.2">
      <c r="A474" s="57">
        <v>470</v>
      </c>
      <c r="B474" s="19" t="s">
        <v>573</v>
      </c>
      <c r="C474" s="61" t="s">
        <v>463</v>
      </c>
      <c r="D474" s="36" t="s">
        <v>156</v>
      </c>
      <c r="E474" s="75" t="s">
        <v>464</v>
      </c>
      <c r="F474" s="53">
        <v>15</v>
      </c>
      <c r="G474" s="35" t="s">
        <v>56</v>
      </c>
      <c r="H474" s="59">
        <v>75000</v>
      </c>
      <c r="I474" s="7" t="s">
        <v>38</v>
      </c>
      <c r="J474" s="7" t="s">
        <v>1644</v>
      </c>
    </row>
    <row r="475" spans="1:10" ht="42.75" x14ac:dyDescent="0.2">
      <c r="A475" s="57">
        <v>471</v>
      </c>
      <c r="B475" s="19" t="s">
        <v>573</v>
      </c>
      <c r="C475" s="61" t="s">
        <v>683</v>
      </c>
      <c r="D475" s="36" t="s">
        <v>156</v>
      </c>
      <c r="E475" s="75" t="s">
        <v>684</v>
      </c>
      <c r="F475" s="53">
        <v>5</v>
      </c>
      <c r="G475" s="35" t="s">
        <v>56</v>
      </c>
      <c r="H475" s="59">
        <v>10000</v>
      </c>
      <c r="I475" s="7" t="s">
        <v>38</v>
      </c>
      <c r="J475" s="7" t="s">
        <v>1644</v>
      </c>
    </row>
    <row r="476" spans="1:10" ht="42.75" x14ac:dyDescent="0.2">
      <c r="A476" s="57">
        <v>472</v>
      </c>
      <c r="B476" s="19" t="s">
        <v>573</v>
      </c>
      <c r="C476" s="61" t="s">
        <v>467</v>
      </c>
      <c r="D476" s="36" t="s">
        <v>156</v>
      </c>
      <c r="E476" s="75" t="s">
        <v>468</v>
      </c>
      <c r="F476" s="53">
        <v>15</v>
      </c>
      <c r="G476" s="35" t="s">
        <v>56</v>
      </c>
      <c r="H476" s="59">
        <v>150000</v>
      </c>
      <c r="I476" s="7" t="s">
        <v>38</v>
      </c>
      <c r="J476" s="7" t="s">
        <v>1644</v>
      </c>
    </row>
    <row r="477" spans="1:10" ht="42.75" x14ac:dyDescent="0.2">
      <c r="A477" s="57">
        <v>473</v>
      </c>
      <c r="B477" s="19" t="s">
        <v>573</v>
      </c>
      <c r="C477" s="61" t="s">
        <v>473</v>
      </c>
      <c r="D477" s="36" t="s">
        <v>156</v>
      </c>
      <c r="E477" s="75" t="s">
        <v>474</v>
      </c>
      <c r="F477" s="53">
        <v>3</v>
      </c>
      <c r="G477" s="35" t="s">
        <v>56</v>
      </c>
      <c r="H477" s="59">
        <v>18000</v>
      </c>
      <c r="I477" s="7" t="s">
        <v>38</v>
      </c>
      <c r="J477" s="7" t="s">
        <v>1644</v>
      </c>
    </row>
    <row r="478" spans="1:10" ht="42.75" x14ac:dyDescent="0.2">
      <c r="A478" s="57">
        <v>474</v>
      </c>
      <c r="B478" s="19" t="s">
        <v>573</v>
      </c>
      <c r="C478" s="61" t="s">
        <v>685</v>
      </c>
      <c r="D478" s="36" t="s">
        <v>156</v>
      </c>
      <c r="E478" s="75" t="s">
        <v>686</v>
      </c>
      <c r="F478" s="53">
        <v>1</v>
      </c>
      <c r="G478" s="35" t="s">
        <v>56</v>
      </c>
      <c r="H478" s="59">
        <v>90000</v>
      </c>
      <c r="I478" s="7" t="s">
        <v>38</v>
      </c>
      <c r="J478" s="7" t="s">
        <v>1644</v>
      </c>
    </row>
    <row r="479" spans="1:10" ht="42.75" x14ac:dyDescent="0.2">
      <c r="A479" s="57">
        <v>475</v>
      </c>
      <c r="B479" s="19" t="s">
        <v>573</v>
      </c>
      <c r="C479" s="61" t="s">
        <v>687</v>
      </c>
      <c r="D479" s="36" t="s">
        <v>156</v>
      </c>
      <c r="E479" s="75" t="s">
        <v>688</v>
      </c>
      <c r="F479" s="53">
        <v>2</v>
      </c>
      <c r="G479" s="35" t="s">
        <v>56</v>
      </c>
      <c r="H479" s="59">
        <v>30000</v>
      </c>
      <c r="I479" s="7" t="s">
        <v>38</v>
      </c>
      <c r="J479" s="7" t="s">
        <v>1644</v>
      </c>
    </row>
    <row r="480" spans="1:10" ht="28.5" x14ac:dyDescent="0.2">
      <c r="A480" s="57">
        <v>476</v>
      </c>
      <c r="B480" s="19" t="s">
        <v>788</v>
      </c>
      <c r="C480" s="98" t="s">
        <v>794</v>
      </c>
      <c r="D480" s="36" t="s">
        <v>156</v>
      </c>
      <c r="E480" s="75" t="s">
        <v>793</v>
      </c>
      <c r="F480" s="53">
        <v>7</v>
      </c>
      <c r="G480" s="35" t="s">
        <v>56</v>
      </c>
      <c r="H480" s="59">
        <v>35000</v>
      </c>
      <c r="I480" s="7" t="s">
        <v>38</v>
      </c>
      <c r="J480" s="7" t="s">
        <v>1644</v>
      </c>
    </row>
    <row r="481" spans="1:10" ht="28.5" x14ac:dyDescent="0.2">
      <c r="A481" s="57">
        <v>477</v>
      </c>
      <c r="B481" s="19" t="s">
        <v>788</v>
      </c>
      <c r="C481" s="98" t="s">
        <v>796</v>
      </c>
      <c r="D481" s="36" t="s">
        <v>156</v>
      </c>
      <c r="E481" s="75" t="s">
        <v>795</v>
      </c>
      <c r="F481" s="53">
        <v>7</v>
      </c>
      <c r="G481" s="35" t="s">
        <v>56</v>
      </c>
      <c r="H481" s="59">
        <v>35000</v>
      </c>
      <c r="I481" s="7" t="s">
        <v>38</v>
      </c>
      <c r="J481" s="7" t="s">
        <v>1644</v>
      </c>
    </row>
    <row r="482" spans="1:10" ht="28.5" x14ac:dyDescent="0.2">
      <c r="A482" s="57">
        <v>478</v>
      </c>
      <c r="B482" s="19" t="s">
        <v>788</v>
      </c>
      <c r="C482" s="98" t="s">
        <v>798</v>
      </c>
      <c r="D482" s="36" t="s">
        <v>156</v>
      </c>
      <c r="E482" s="75" t="s">
        <v>797</v>
      </c>
      <c r="F482" s="53">
        <v>7</v>
      </c>
      <c r="G482" s="35" t="s">
        <v>56</v>
      </c>
      <c r="H482" s="59">
        <v>65000</v>
      </c>
      <c r="I482" s="7" t="s">
        <v>38</v>
      </c>
      <c r="J482" s="7" t="s">
        <v>1644</v>
      </c>
    </row>
    <row r="483" spans="1:10" ht="85.5" x14ac:dyDescent="0.2">
      <c r="A483" s="57">
        <v>479</v>
      </c>
      <c r="B483" s="19" t="s">
        <v>1107</v>
      </c>
      <c r="C483" s="61" t="s">
        <v>1184</v>
      </c>
      <c r="D483" s="9" t="s">
        <v>156</v>
      </c>
      <c r="E483" s="105" t="s">
        <v>1196</v>
      </c>
      <c r="F483" s="7">
        <v>3</v>
      </c>
      <c r="G483" s="35" t="s">
        <v>56</v>
      </c>
      <c r="H483" s="59">
        <v>90000</v>
      </c>
      <c r="I483" s="7" t="s">
        <v>38</v>
      </c>
      <c r="J483" s="7" t="s">
        <v>1644</v>
      </c>
    </row>
    <row r="484" spans="1:10" ht="57" x14ac:dyDescent="0.2">
      <c r="A484" s="57">
        <v>480</v>
      </c>
      <c r="B484" s="19" t="s">
        <v>1107</v>
      </c>
      <c r="C484" s="61" t="s">
        <v>1185</v>
      </c>
      <c r="D484" s="9" t="s">
        <v>156</v>
      </c>
      <c r="E484" s="105" t="s">
        <v>1197</v>
      </c>
      <c r="F484" s="7">
        <v>1</v>
      </c>
      <c r="G484" s="35" t="s">
        <v>56</v>
      </c>
      <c r="H484" s="59">
        <v>30000</v>
      </c>
      <c r="I484" s="7" t="s">
        <v>38</v>
      </c>
      <c r="J484" s="7" t="s">
        <v>1644</v>
      </c>
    </row>
    <row r="485" spans="1:10" ht="57" x14ac:dyDescent="0.2">
      <c r="A485" s="57">
        <v>481</v>
      </c>
      <c r="B485" s="19" t="s">
        <v>1107</v>
      </c>
      <c r="C485" s="61" t="s">
        <v>1186</v>
      </c>
      <c r="D485" s="9" t="s">
        <v>156</v>
      </c>
      <c r="E485" s="105" t="s">
        <v>1198</v>
      </c>
      <c r="F485" s="7">
        <v>1</v>
      </c>
      <c r="G485" s="35" t="s">
        <v>56</v>
      </c>
      <c r="H485" s="59">
        <v>35000</v>
      </c>
      <c r="I485" s="7" t="s">
        <v>38</v>
      </c>
      <c r="J485" s="7" t="s">
        <v>1644</v>
      </c>
    </row>
    <row r="486" spans="1:10" ht="57" x14ac:dyDescent="0.2">
      <c r="A486" s="57">
        <v>482</v>
      </c>
      <c r="B486" s="19" t="s">
        <v>1107</v>
      </c>
      <c r="C486" s="61" t="s">
        <v>1187</v>
      </c>
      <c r="D486" s="9" t="s">
        <v>156</v>
      </c>
      <c r="E486" s="105" t="s">
        <v>1199</v>
      </c>
      <c r="F486" s="7">
        <v>1</v>
      </c>
      <c r="G486" s="35" t="s">
        <v>56</v>
      </c>
      <c r="H486" s="59">
        <v>40000</v>
      </c>
      <c r="I486" s="7" t="s">
        <v>38</v>
      </c>
      <c r="J486" s="7" t="s">
        <v>1644</v>
      </c>
    </row>
    <row r="487" spans="1:10" ht="57" x14ac:dyDescent="0.2">
      <c r="A487" s="57">
        <v>483</v>
      </c>
      <c r="B487" s="19" t="s">
        <v>1107</v>
      </c>
      <c r="C487" s="61" t="s">
        <v>1188</v>
      </c>
      <c r="D487" s="9" t="s">
        <v>156</v>
      </c>
      <c r="E487" s="105" t="s">
        <v>1200</v>
      </c>
      <c r="F487" s="7">
        <v>1</v>
      </c>
      <c r="G487" s="35" t="s">
        <v>56</v>
      </c>
      <c r="H487" s="59">
        <v>45000</v>
      </c>
      <c r="I487" s="7" t="s">
        <v>38</v>
      </c>
      <c r="J487" s="7" t="s">
        <v>1644</v>
      </c>
    </row>
    <row r="488" spans="1:10" ht="57" x14ac:dyDescent="0.2">
      <c r="A488" s="57">
        <v>484</v>
      </c>
      <c r="B488" s="19" t="s">
        <v>1107</v>
      </c>
      <c r="C488" s="61" t="s">
        <v>1189</v>
      </c>
      <c r="D488" s="9" t="s">
        <v>156</v>
      </c>
      <c r="E488" s="105" t="s">
        <v>1201</v>
      </c>
      <c r="F488" s="7">
        <v>1</v>
      </c>
      <c r="G488" s="35" t="s">
        <v>56</v>
      </c>
      <c r="H488" s="59">
        <v>30000</v>
      </c>
      <c r="I488" s="7" t="s">
        <v>38</v>
      </c>
      <c r="J488" s="7" t="s">
        <v>1644</v>
      </c>
    </row>
    <row r="489" spans="1:10" ht="28.5" x14ac:dyDescent="0.2">
      <c r="A489" s="57">
        <v>485</v>
      </c>
      <c r="B489" s="19" t="s">
        <v>1107</v>
      </c>
      <c r="C489" s="61" t="s">
        <v>1190</v>
      </c>
      <c r="D489" s="9" t="s">
        <v>156</v>
      </c>
      <c r="E489" s="105" t="s">
        <v>1202</v>
      </c>
      <c r="F489" s="7">
        <v>2</v>
      </c>
      <c r="G489" s="35" t="s">
        <v>56</v>
      </c>
      <c r="H489" s="59">
        <v>11000</v>
      </c>
      <c r="I489" s="7" t="s">
        <v>38</v>
      </c>
      <c r="J489" s="7" t="s">
        <v>1644</v>
      </c>
    </row>
    <row r="490" spans="1:10" ht="42.75" x14ac:dyDescent="0.2">
      <c r="A490" s="57">
        <v>486</v>
      </c>
      <c r="B490" s="19" t="s">
        <v>1107</v>
      </c>
      <c r="C490" s="61" t="s">
        <v>1191</v>
      </c>
      <c r="D490" s="9" t="s">
        <v>156</v>
      </c>
      <c r="E490" s="105" t="s">
        <v>1203</v>
      </c>
      <c r="F490" s="7">
        <v>2</v>
      </c>
      <c r="G490" s="35" t="s">
        <v>56</v>
      </c>
      <c r="H490" s="59">
        <v>11000</v>
      </c>
      <c r="I490" s="7" t="s">
        <v>38</v>
      </c>
      <c r="J490" s="7" t="s">
        <v>1644</v>
      </c>
    </row>
    <row r="491" spans="1:10" ht="71.25" x14ac:dyDescent="0.2">
      <c r="A491" s="57">
        <v>487</v>
      </c>
      <c r="B491" s="19" t="s">
        <v>1107</v>
      </c>
      <c r="C491" s="61" t="s">
        <v>162</v>
      </c>
      <c r="D491" s="9" t="s">
        <v>156</v>
      </c>
      <c r="E491" s="105" t="s">
        <v>1204</v>
      </c>
      <c r="F491" s="7">
        <v>4</v>
      </c>
      <c r="G491" s="35" t="s">
        <v>56</v>
      </c>
      <c r="H491" s="59">
        <v>22000</v>
      </c>
      <c r="I491" s="7" t="s">
        <v>38</v>
      </c>
      <c r="J491" s="7" t="s">
        <v>1644</v>
      </c>
    </row>
    <row r="492" spans="1:10" ht="42.75" x14ac:dyDescent="0.2">
      <c r="A492" s="57">
        <v>488</v>
      </c>
      <c r="B492" s="19" t="s">
        <v>1107</v>
      </c>
      <c r="C492" s="61" t="s">
        <v>1192</v>
      </c>
      <c r="D492" s="9" t="s">
        <v>156</v>
      </c>
      <c r="E492" s="105" t="s">
        <v>1205</v>
      </c>
      <c r="F492" s="7">
        <v>1</v>
      </c>
      <c r="G492" s="35" t="s">
        <v>56</v>
      </c>
      <c r="H492" s="59">
        <v>5000</v>
      </c>
      <c r="I492" s="7" t="s">
        <v>38</v>
      </c>
      <c r="J492" s="7" t="s">
        <v>1644</v>
      </c>
    </row>
    <row r="493" spans="1:10" ht="42.75" x14ac:dyDescent="0.2">
      <c r="A493" s="57">
        <v>489</v>
      </c>
      <c r="B493" s="19" t="s">
        <v>1107</v>
      </c>
      <c r="C493" s="61" t="s">
        <v>1193</v>
      </c>
      <c r="D493" s="9" t="s">
        <v>156</v>
      </c>
      <c r="E493" s="105" t="s">
        <v>1206</v>
      </c>
      <c r="F493" s="7">
        <v>10</v>
      </c>
      <c r="G493" s="35" t="s">
        <v>56</v>
      </c>
      <c r="H493" s="59">
        <v>390000</v>
      </c>
      <c r="I493" s="7" t="s">
        <v>38</v>
      </c>
      <c r="J493" s="7" t="s">
        <v>1644</v>
      </c>
    </row>
    <row r="494" spans="1:10" ht="71.25" x14ac:dyDescent="0.2">
      <c r="A494" s="57">
        <v>490</v>
      </c>
      <c r="B494" s="19" t="s">
        <v>1107</v>
      </c>
      <c r="C494" s="61" t="s">
        <v>1194</v>
      </c>
      <c r="D494" s="9" t="s">
        <v>156</v>
      </c>
      <c r="E494" s="105" t="s">
        <v>1207</v>
      </c>
      <c r="F494" s="7">
        <v>2</v>
      </c>
      <c r="G494" s="35" t="s">
        <v>56</v>
      </c>
      <c r="H494" s="59">
        <v>15000</v>
      </c>
      <c r="I494" s="7" t="s">
        <v>38</v>
      </c>
      <c r="J494" s="7" t="s">
        <v>1644</v>
      </c>
    </row>
    <row r="495" spans="1:10" ht="42.75" x14ac:dyDescent="0.2">
      <c r="A495" s="57">
        <v>491</v>
      </c>
      <c r="B495" s="19" t="s">
        <v>1107</v>
      </c>
      <c r="C495" s="61" t="s">
        <v>1581</v>
      </c>
      <c r="D495" s="9" t="s">
        <v>156</v>
      </c>
      <c r="E495" s="105" t="s">
        <v>1208</v>
      </c>
      <c r="F495" s="7">
        <v>2</v>
      </c>
      <c r="G495" s="35" t="s">
        <v>56</v>
      </c>
      <c r="H495" s="59">
        <v>27000</v>
      </c>
      <c r="I495" s="7" t="s">
        <v>38</v>
      </c>
      <c r="J495" s="7" t="s">
        <v>1644</v>
      </c>
    </row>
    <row r="496" spans="1:10" ht="28.5" x14ac:dyDescent="0.2">
      <c r="A496" s="57">
        <v>492</v>
      </c>
      <c r="B496" s="19" t="s">
        <v>1107</v>
      </c>
      <c r="C496" s="98" t="s">
        <v>1680</v>
      </c>
      <c r="D496" s="9" t="s">
        <v>156</v>
      </c>
      <c r="E496" s="105" t="s">
        <v>1209</v>
      </c>
      <c r="F496" s="7">
        <v>2</v>
      </c>
      <c r="G496" s="35" t="s">
        <v>56</v>
      </c>
      <c r="H496" s="59">
        <v>30000</v>
      </c>
      <c r="I496" s="7" t="s">
        <v>38</v>
      </c>
      <c r="J496" s="7" t="s">
        <v>1644</v>
      </c>
    </row>
    <row r="497" spans="1:10" ht="28.5" x14ac:dyDescent="0.2">
      <c r="A497" s="57">
        <v>493</v>
      </c>
      <c r="B497" s="19" t="s">
        <v>1107</v>
      </c>
      <c r="C497" s="98" t="s">
        <v>1681</v>
      </c>
      <c r="D497" s="9" t="s">
        <v>156</v>
      </c>
      <c r="E497" s="105" t="s">
        <v>1210</v>
      </c>
      <c r="F497" s="7">
        <v>5</v>
      </c>
      <c r="G497" s="35" t="s">
        <v>56</v>
      </c>
      <c r="H497" s="59">
        <v>75000</v>
      </c>
      <c r="I497" s="7" t="s">
        <v>38</v>
      </c>
      <c r="J497" s="7" t="s">
        <v>1644</v>
      </c>
    </row>
    <row r="498" spans="1:10" ht="28.5" x14ac:dyDescent="0.2">
      <c r="A498" s="57">
        <v>494</v>
      </c>
      <c r="B498" s="19" t="s">
        <v>1107</v>
      </c>
      <c r="C498" s="98" t="s">
        <v>1580</v>
      </c>
      <c r="D498" s="9" t="s">
        <v>156</v>
      </c>
      <c r="E498" s="105" t="s">
        <v>1211</v>
      </c>
      <c r="F498" s="7">
        <v>5</v>
      </c>
      <c r="G498" s="35" t="s">
        <v>56</v>
      </c>
      <c r="H498" s="59">
        <v>275000</v>
      </c>
      <c r="I498" s="7" t="s">
        <v>38</v>
      </c>
      <c r="J498" s="7" t="s">
        <v>1644</v>
      </c>
    </row>
    <row r="499" spans="1:10" ht="28.5" x14ac:dyDescent="0.2">
      <c r="A499" s="57">
        <v>495</v>
      </c>
      <c r="B499" s="19" t="s">
        <v>1107</v>
      </c>
      <c r="C499" s="98" t="s">
        <v>1682</v>
      </c>
      <c r="D499" s="9" t="s">
        <v>156</v>
      </c>
      <c r="E499" s="105" t="s">
        <v>1212</v>
      </c>
      <c r="F499" s="7">
        <v>1</v>
      </c>
      <c r="G499" s="35" t="s">
        <v>56</v>
      </c>
      <c r="H499" s="59">
        <v>50000</v>
      </c>
      <c r="I499" s="7" t="s">
        <v>38</v>
      </c>
      <c r="J499" s="7" t="s">
        <v>1644</v>
      </c>
    </row>
    <row r="500" spans="1:10" ht="28.5" x14ac:dyDescent="0.2">
      <c r="A500" s="57">
        <v>496</v>
      </c>
      <c r="B500" s="19" t="s">
        <v>1107</v>
      </c>
      <c r="C500" s="98" t="s">
        <v>1683</v>
      </c>
      <c r="D500" s="9" t="s">
        <v>156</v>
      </c>
      <c r="E500" s="105" t="s">
        <v>1213</v>
      </c>
      <c r="F500" s="7">
        <v>1</v>
      </c>
      <c r="G500" s="35" t="s">
        <v>56</v>
      </c>
      <c r="H500" s="59">
        <v>50000</v>
      </c>
      <c r="I500" s="7" t="s">
        <v>38</v>
      </c>
      <c r="J500" s="7" t="s">
        <v>1644</v>
      </c>
    </row>
    <row r="501" spans="1:10" ht="28.5" x14ac:dyDescent="0.2">
      <c r="A501" s="57">
        <v>497</v>
      </c>
      <c r="B501" s="19" t="s">
        <v>1107</v>
      </c>
      <c r="C501" s="98" t="s">
        <v>1582</v>
      </c>
      <c r="D501" s="9" t="s">
        <v>156</v>
      </c>
      <c r="E501" s="105" t="s">
        <v>1214</v>
      </c>
      <c r="F501" s="7">
        <v>1</v>
      </c>
      <c r="G501" s="35" t="s">
        <v>56</v>
      </c>
      <c r="H501" s="59">
        <v>4000</v>
      </c>
      <c r="I501" s="7" t="s">
        <v>38</v>
      </c>
      <c r="J501" s="7" t="s">
        <v>1644</v>
      </c>
    </row>
    <row r="502" spans="1:10" ht="28.5" x14ac:dyDescent="0.2">
      <c r="A502" s="57">
        <v>498</v>
      </c>
      <c r="B502" s="19" t="s">
        <v>1107</v>
      </c>
      <c r="C502" s="98" t="s">
        <v>1582</v>
      </c>
      <c r="D502" s="9" t="s">
        <v>156</v>
      </c>
      <c r="E502" s="105" t="s">
        <v>1215</v>
      </c>
      <c r="F502" s="7">
        <v>16</v>
      </c>
      <c r="G502" s="35" t="s">
        <v>56</v>
      </c>
      <c r="H502" s="59">
        <v>64000</v>
      </c>
      <c r="I502" s="7" t="s">
        <v>38</v>
      </c>
      <c r="J502" s="7" t="s">
        <v>1644</v>
      </c>
    </row>
    <row r="503" spans="1:10" ht="42.75" x14ac:dyDescent="0.2">
      <c r="A503" s="57">
        <v>499</v>
      </c>
      <c r="B503" s="19" t="s">
        <v>1107</v>
      </c>
      <c r="C503" s="61" t="s">
        <v>1195</v>
      </c>
      <c r="D503" s="9" t="s">
        <v>156</v>
      </c>
      <c r="E503" s="105" t="s">
        <v>1216</v>
      </c>
      <c r="F503" s="7">
        <v>2</v>
      </c>
      <c r="G503" s="35" t="s">
        <v>56</v>
      </c>
      <c r="H503" s="59">
        <v>80000</v>
      </c>
      <c r="I503" s="7" t="s">
        <v>38</v>
      </c>
      <c r="J503" s="7" t="s">
        <v>1644</v>
      </c>
    </row>
    <row r="504" spans="1:10" ht="71.25" x14ac:dyDescent="0.2">
      <c r="A504" s="57">
        <v>500</v>
      </c>
      <c r="B504" s="19" t="s">
        <v>1107</v>
      </c>
      <c r="C504" s="98" t="s">
        <v>1684</v>
      </c>
      <c r="D504" s="9" t="s">
        <v>156</v>
      </c>
      <c r="E504" s="105" t="s">
        <v>1217</v>
      </c>
      <c r="F504" s="7">
        <v>500</v>
      </c>
      <c r="G504" s="35" t="s">
        <v>56</v>
      </c>
      <c r="H504" s="59">
        <v>150000</v>
      </c>
      <c r="I504" s="7" t="s">
        <v>38</v>
      </c>
      <c r="J504" s="7" t="s">
        <v>1644</v>
      </c>
    </row>
    <row r="505" spans="1:10" ht="15" x14ac:dyDescent="0.25">
      <c r="A505" s="57">
        <v>501</v>
      </c>
      <c r="B505" s="4"/>
      <c r="C505" s="135"/>
      <c r="D505" s="132" t="s">
        <v>167</v>
      </c>
      <c r="E505" s="133" t="s">
        <v>168</v>
      </c>
      <c r="F505" s="4"/>
      <c r="G505" s="4"/>
      <c r="H505" s="155">
        <f>H506+H507+H508+H509+H510+H511+H512+H514+H513+H515+H516+H517+H518+H519+H520+H521+H522+H523+H524+H525+H526+H527+H528+H529+H530+H531+H532+H533+H534+H535+H536+H537+H538+H539+H540+H541+H542+H543+H544+H545+H546+H547+H548</f>
        <v>30050000</v>
      </c>
      <c r="I505" s="4"/>
      <c r="J505" s="4"/>
    </row>
    <row r="506" spans="1:10" ht="71.25" x14ac:dyDescent="0.2">
      <c r="A506" s="57">
        <v>502</v>
      </c>
      <c r="B506" s="19" t="s">
        <v>31</v>
      </c>
      <c r="C506" s="125" t="s">
        <v>1544</v>
      </c>
      <c r="D506" s="46" t="s">
        <v>167</v>
      </c>
      <c r="E506" s="121" t="s">
        <v>1423</v>
      </c>
      <c r="F506" s="22">
        <v>14</v>
      </c>
      <c r="G506" s="24" t="s">
        <v>56</v>
      </c>
      <c r="H506" s="59">
        <v>952000</v>
      </c>
      <c r="I506" s="7" t="s">
        <v>38</v>
      </c>
      <c r="J506" s="7" t="s">
        <v>799</v>
      </c>
    </row>
    <row r="507" spans="1:10" ht="57" x14ac:dyDescent="0.2">
      <c r="A507" s="57">
        <v>503</v>
      </c>
      <c r="B507" s="19" t="s">
        <v>31</v>
      </c>
      <c r="C507" s="125" t="s">
        <v>1541</v>
      </c>
      <c r="D507" s="46" t="s">
        <v>167</v>
      </c>
      <c r="E507" s="121" t="s">
        <v>1424</v>
      </c>
      <c r="F507" s="22">
        <v>7</v>
      </c>
      <c r="G507" s="24" t="s">
        <v>56</v>
      </c>
      <c r="H507" s="59">
        <v>473000</v>
      </c>
      <c r="I507" s="7" t="s">
        <v>38</v>
      </c>
      <c r="J507" s="7" t="s">
        <v>799</v>
      </c>
    </row>
    <row r="508" spans="1:10" ht="71.25" x14ac:dyDescent="0.2">
      <c r="A508" s="57">
        <v>504</v>
      </c>
      <c r="B508" s="19" t="s">
        <v>31</v>
      </c>
      <c r="C508" s="125" t="s">
        <v>1542</v>
      </c>
      <c r="D508" s="46" t="s">
        <v>167</v>
      </c>
      <c r="E508" s="121" t="s">
        <v>1425</v>
      </c>
      <c r="F508" s="46">
        <v>30</v>
      </c>
      <c r="G508" s="24" t="s">
        <v>56</v>
      </c>
      <c r="H508" s="59">
        <v>3045000</v>
      </c>
      <c r="I508" s="7" t="s">
        <v>38</v>
      </c>
      <c r="J508" s="7" t="s">
        <v>799</v>
      </c>
    </row>
    <row r="509" spans="1:10" ht="71.25" x14ac:dyDescent="0.2">
      <c r="A509" s="57">
        <v>505</v>
      </c>
      <c r="B509" s="19" t="s">
        <v>31</v>
      </c>
      <c r="C509" s="125" t="s">
        <v>1543</v>
      </c>
      <c r="D509" s="46" t="s">
        <v>167</v>
      </c>
      <c r="E509" s="121" t="s">
        <v>1426</v>
      </c>
      <c r="F509" s="22">
        <v>5</v>
      </c>
      <c r="G509" s="24" t="s">
        <v>56</v>
      </c>
      <c r="H509" s="59">
        <v>375000</v>
      </c>
      <c r="I509" s="7" t="s">
        <v>38</v>
      </c>
      <c r="J509" s="7" t="s">
        <v>799</v>
      </c>
    </row>
    <row r="510" spans="1:10" ht="42.75" x14ac:dyDescent="0.2">
      <c r="A510" s="57">
        <v>506</v>
      </c>
      <c r="B510" s="19" t="s">
        <v>31</v>
      </c>
      <c r="C510" s="21" t="s">
        <v>1427</v>
      </c>
      <c r="D510" s="22" t="s">
        <v>167</v>
      </c>
      <c r="E510" s="120" t="s">
        <v>1428</v>
      </c>
      <c r="F510" s="22">
        <v>6</v>
      </c>
      <c r="G510" s="24" t="s">
        <v>56</v>
      </c>
      <c r="H510" s="59">
        <f>40000</f>
        <v>40000</v>
      </c>
      <c r="I510" s="7" t="s">
        <v>38</v>
      </c>
      <c r="J510" s="7" t="s">
        <v>799</v>
      </c>
    </row>
    <row r="511" spans="1:10" ht="42.75" x14ac:dyDescent="0.2">
      <c r="A511" s="57">
        <v>507</v>
      </c>
      <c r="B511" s="19" t="s">
        <v>31</v>
      </c>
      <c r="C511" s="21" t="s">
        <v>1429</v>
      </c>
      <c r="D511" s="22" t="s">
        <v>167</v>
      </c>
      <c r="E511" s="120" t="s">
        <v>1430</v>
      </c>
      <c r="F511" s="22">
        <v>6</v>
      </c>
      <c r="G511" s="24" t="s">
        <v>56</v>
      </c>
      <c r="H511" s="59">
        <v>40000</v>
      </c>
      <c r="I511" s="7" t="s">
        <v>38</v>
      </c>
      <c r="J511" s="7" t="s">
        <v>799</v>
      </c>
    </row>
    <row r="512" spans="1:10" ht="42.75" x14ac:dyDescent="0.2">
      <c r="A512" s="57">
        <v>508</v>
      </c>
      <c r="B512" s="19" t="s">
        <v>31</v>
      </c>
      <c r="C512" s="21" t="s">
        <v>478</v>
      </c>
      <c r="D512" s="22" t="s">
        <v>167</v>
      </c>
      <c r="E512" s="73" t="s">
        <v>479</v>
      </c>
      <c r="F512" s="22">
        <v>100</v>
      </c>
      <c r="G512" s="24" t="s">
        <v>56</v>
      </c>
      <c r="H512" s="59">
        <v>300000</v>
      </c>
      <c r="I512" s="7" t="s">
        <v>38</v>
      </c>
      <c r="J512" s="7" t="s">
        <v>799</v>
      </c>
    </row>
    <row r="513" spans="1:10" ht="42.75" x14ac:dyDescent="0.2">
      <c r="A513" s="57">
        <v>509</v>
      </c>
      <c r="B513" s="19" t="s">
        <v>31</v>
      </c>
      <c r="C513" s="21" t="s">
        <v>480</v>
      </c>
      <c r="D513" s="22" t="s">
        <v>167</v>
      </c>
      <c r="E513" s="73" t="s">
        <v>485</v>
      </c>
      <c r="F513" s="46">
        <v>10</v>
      </c>
      <c r="G513" s="195" t="s">
        <v>56</v>
      </c>
      <c r="H513" s="59">
        <v>150000</v>
      </c>
      <c r="I513" s="14" t="s">
        <v>38</v>
      </c>
      <c r="J513" s="7" t="s">
        <v>799</v>
      </c>
    </row>
    <row r="514" spans="1:10" ht="42.75" x14ac:dyDescent="0.2">
      <c r="A514" s="57">
        <v>510</v>
      </c>
      <c r="B514" s="19" t="s">
        <v>31</v>
      </c>
      <c r="C514" s="21" t="s">
        <v>481</v>
      </c>
      <c r="D514" s="22" t="s">
        <v>167</v>
      </c>
      <c r="E514" s="73" t="s">
        <v>482</v>
      </c>
      <c r="F514" s="46">
        <v>10</v>
      </c>
      <c r="G514" s="195" t="s">
        <v>56</v>
      </c>
      <c r="H514" s="59">
        <v>150000</v>
      </c>
      <c r="I514" s="14" t="s">
        <v>38</v>
      </c>
      <c r="J514" s="7" t="s">
        <v>799</v>
      </c>
    </row>
    <row r="515" spans="1:10" ht="42.75" x14ac:dyDescent="0.2">
      <c r="A515" s="57">
        <v>511</v>
      </c>
      <c r="B515" s="19" t="s">
        <v>31</v>
      </c>
      <c r="C515" s="21" t="s">
        <v>483</v>
      </c>
      <c r="D515" s="22" t="s">
        <v>167</v>
      </c>
      <c r="E515" s="73" t="s">
        <v>484</v>
      </c>
      <c r="F515" s="46">
        <v>3</v>
      </c>
      <c r="G515" s="195" t="s">
        <v>56</v>
      </c>
      <c r="H515" s="59">
        <v>25000</v>
      </c>
      <c r="I515" s="14" t="s">
        <v>38</v>
      </c>
      <c r="J515" s="7" t="s">
        <v>799</v>
      </c>
    </row>
    <row r="516" spans="1:10" ht="42.75" x14ac:dyDescent="0.2">
      <c r="A516" s="57">
        <v>512</v>
      </c>
      <c r="B516" s="19" t="s">
        <v>31</v>
      </c>
      <c r="C516" s="47" t="s">
        <v>1431</v>
      </c>
      <c r="D516" s="46" t="s">
        <v>167</v>
      </c>
      <c r="E516" s="121" t="s">
        <v>1432</v>
      </c>
      <c r="F516" s="46">
        <v>5</v>
      </c>
      <c r="G516" s="195" t="s">
        <v>56</v>
      </c>
      <c r="H516" s="59">
        <v>125000</v>
      </c>
      <c r="I516" s="14" t="s">
        <v>38</v>
      </c>
      <c r="J516" s="7" t="s">
        <v>799</v>
      </c>
    </row>
    <row r="517" spans="1:10" ht="42.75" x14ac:dyDescent="0.2">
      <c r="A517" s="57">
        <v>513</v>
      </c>
      <c r="B517" s="19" t="s">
        <v>31</v>
      </c>
      <c r="C517" s="47" t="s">
        <v>1433</v>
      </c>
      <c r="D517" s="46" t="s">
        <v>167</v>
      </c>
      <c r="E517" s="121" t="s">
        <v>1434</v>
      </c>
      <c r="F517" s="46">
        <v>5</v>
      </c>
      <c r="G517" s="195" t="s">
        <v>56</v>
      </c>
      <c r="H517" s="59">
        <v>140000</v>
      </c>
      <c r="I517" s="14" t="s">
        <v>38</v>
      </c>
      <c r="J517" s="7" t="s">
        <v>799</v>
      </c>
    </row>
    <row r="518" spans="1:10" ht="57" x14ac:dyDescent="0.2">
      <c r="A518" s="57">
        <v>514</v>
      </c>
      <c r="B518" s="19" t="s">
        <v>31</v>
      </c>
      <c r="C518" s="47" t="s">
        <v>472</v>
      </c>
      <c r="D518" s="46" t="s">
        <v>167</v>
      </c>
      <c r="E518" s="121" t="s">
        <v>1435</v>
      </c>
      <c r="F518" s="46">
        <v>5</v>
      </c>
      <c r="G518" s="195" t="s">
        <v>56</v>
      </c>
      <c r="H518" s="59">
        <v>125000</v>
      </c>
      <c r="I518" s="14" t="s">
        <v>38</v>
      </c>
      <c r="J518" s="7" t="s">
        <v>799</v>
      </c>
    </row>
    <row r="519" spans="1:10" ht="42.75" x14ac:dyDescent="0.2">
      <c r="A519" s="57">
        <v>515</v>
      </c>
      <c r="B519" s="19" t="s">
        <v>573</v>
      </c>
      <c r="C519" s="50" t="s">
        <v>477</v>
      </c>
      <c r="D519" s="52" t="s">
        <v>167</v>
      </c>
      <c r="E519" s="78" t="s">
        <v>689</v>
      </c>
      <c r="F519" s="56">
        <v>6</v>
      </c>
      <c r="G519" s="57" t="s">
        <v>56</v>
      </c>
      <c r="H519" s="59">
        <v>360000</v>
      </c>
      <c r="I519" s="14" t="s">
        <v>38</v>
      </c>
      <c r="J519" s="7" t="s">
        <v>799</v>
      </c>
    </row>
    <row r="520" spans="1:10" ht="42.75" x14ac:dyDescent="0.2">
      <c r="A520" s="57">
        <v>516</v>
      </c>
      <c r="B520" s="19" t="s">
        <v>573</v>
      </c>
      <c r="C520" s="50" t="s">
        <v>690</v>
      </c>
      <c r="D520" s="52" t="s">
        <v>167</v>
      </c>
      <c r="E520" s="78" t="s">
        <v>691</v>
      </c>
      <c r="F520" s="56">
        <v>28</v>
      </c>
      <c r="G520" s="57" t="s">
        <v>56</v>
      </c>
      <c r="H520" s="59">
        <v>1650000</v>
      </c>
      <c r="I520" s="7" t="s">
        <v>38</v>
      </c>
      <c r="J520" s="7" t="s">
        <v>799</v>
      </c>
    </row>
    <row r="521" spans="1:10" ht="42.75" x14ac:dyDescent="0.2">
      <c r="A521" s="57">
        <v>517</v>
      </c>
      <c r="B521" s="19" t="s">
        <v>573</v>
      </c>
      <c r="C521" s="62" t="s">
        <v>692</v>
      </c>
      <c r="D521" s="52" t="s">
        <v>167</v>
      </c>
      <c r="E521" s="78" t="s">
        <v>693</v>
      </c>
      <c r="F521" s="56">
        <v>15</v>
      </c>
      <c r="G521" s="57" t="s">
        <v>56</v>
      </c>
      <c r="H521" s="59">
        <v>100000</v>
      </c>
      <c r="I521" s="7" t="s">
        <v>38</v>
      </c>
      <c r="J521" s="7" t="s">
        <v>799</v>
      </c>
    </row>
    <row r="522" spans="1:10" ht="42.75" x14ac:dyDescent="0.2">
      <c r="A522" s="57">
        <v>518</v>
      </c>
      <c r="B522" s="19" t="s">
        <v>573</v>
      </c>
      <c r="C522" s="62" t="s">
        <v>694</v>
      </c>
      <c r="D522" s="52" t="s">
        <v>167</v>
      </c>
      <c r="E522" s="78" t="s">
        <v>695</v>
      </c>
      <c r="F522" s="56">
        <v>15</v>
      </c>
      <c r="G522" s="57" t="s">
        <v>56</v>
      </c>
      <c r="H522" s="59">
        <v>40000</v>
      </c>
      <c r="I522" s="7" t="s">
        <v>38</v>
      </c>
      <c r="J522" s="7" t="s">
        <v>799</v>
      </c>
    </row>
    <row r="523" spans="1:10" ht="42.75" x14ac:dyDescent="0.2">
      <c r="A523" s="57">
        <v>519</v>
      </c>
      <c r="B523" s="19" t="s">
        <v>573</v>
      </c>
      <c r="C523" s="62" t="s">
        <v>696</v>
      </c>
      <c r="D523" s="52" t="s">
        <v>167</v>
      </c>
      <c r="E523" s="78" t="s">
        <v>697</v>
      </c>
      <c r="F523" s="56">
        <v>50</v>
      </c>
      <c r="G523" s="57" t="s">
        <v>56</v>
      </c>
      <c r="H523" s="59">
        <v>125000</v>
      </c>
      <c r="I523" s="7" t="s">
        <v>38</v>
      </c>
      <c r="J523" s="7" t="s">
        <v>799</v>
      </c>
    </row>
    <row r="524" spans="1:10" ht="42.75" x14ac:dyDescent="0.2">
      <c r="A524" s="57">
        <v>520</v>
      </c>
      <c r="B524" s="19" t="s">
        <v>573</v>
      </c>
      <c r="C524" s="62" t="s">
        <v>698</v>
      </c>
      <c r="D524" s="52" t="s">
        <v>167</v>
      </c>
      <c r="E524" s="78" t="s">
        <v>699</v>
      </c>
      <c r="F524" s="56">
        <v>8</v>
      </c>
      <c r="G524" s="57" t="s">
        <v>56</v>
      </c>
      <c r="H524" s="59">
        <v>400000</v>
      </c>
      <c r="I524" s="7" t="s">
        <v>38</v>
      </c>
      <c r="J524" s="7" t="s">
        <v>799</v>
      </c>
    </row>
    <row r="525" spans="1:10" ht="42.75" x14ac:dyDescent="0.2">
      <c r="A525" s="57">
        <v>521</v>
      </c>
      <c r="B525" s="19" t="s">
        <v>573</v>
      </c>
      <c r="C525" s="62" t="s">
        <v>700</v>
      </c>
      <c r="D525" s="52" t="s">
        <v>167</v>
      </c>
      <c r="E525" s="78" t="s">
        <v>701</v>
      </c>
      <c r="F525" s="56">
        <v>8</v>
      </c>
      <c r="G525" s="57" t="s">
        <v>56</v>
      </c>
      <c r="H525" s="59">
        <v>340000</v>
      </c>
      <c r="I525" s="7" t="s">
        <v>38</v>
      </c>
      <c r="J525" s="7" t="s">
        <v>799</v>
      </c>
    </row>
    <row r="526" spans="1:10" ht="42.75" x14ac:dyDescent="0.2">
      <c r="A526" s="57">
        <v>522</v>
      </c>
      <c r="B526" s="19" t="s">
        <v>573</v>
      </c>
      <c r="C526" s="62" t="s">
        <v>702</v>
      </c>
      <c r="D526" s="52" t="s">
        <v>167</v>
      </c>
      <c r="E526" s="78" t="s">
        <v>703</v>
      </c>
      <c r="F526" s="56">
        <v>3</v>
      </c>
      <c r="G526" s="57" t="s">
        <v>704</v>
      </c>
      <c r="H526" s="59">
        <v>360000</v>
      </c>
      <c r="I526" s="7" t="s">
        <v>38</v>
      </c>
      <c r="J526" s="7" t="s">
        <v>799</v>
      </c>
    </row>
    <row r="527" spans="1:10" ht="42.75" x14ac:dyDescent="0.2">
      <c r="A527" s="57">
        <v>523</v>
      </c>
      <c r="B527" s="19" t="s">
        <v>573</v>
      </c>
      <c r="C527" s="62" t="s">
        <v>705</v>
      </c>
      <c r="D527" s="52" t="s">
        <v>167</v>
      </c>
      <c r="E527" s="78" t="s">
        <v>706</v>
      </c>
      <c r="F527" s="56">
        <v>12</v>
      </c>
      <c r="G527" s="57" t="s">
        <v>707</v>
      </c>
      <c r="H527" s="59">
        <v>225000</v>
      </c>
      <c r="I527" s="7" t="s">
        <v>38</v>
      </c>
      <c r="J527" s="7" t="s">
        <v>799</v>
      </c>
    </row>
    <row r="528" spans="1:10" ht="42.75" x14ac:dyDescent="0.2">
      <c r="A528" s="57">
        <v>524</v>
      </c>
      <c r="B528" s="19" t="s">
        <v>573</v>
      </c>
      <c r="C528" s="62" t="s">
        <v>708</v>
      </c>
      <c r="D528" s="52" t="s">
        <v>167</v>
      </c>
      <c r="E528" s="78" t="s">
        <v>709</v>
      </c>
      <c r="F528" s="56">
        <v>12</v>
      </c>
      <c r="G528" s="57" t="s">
        <v>707</v>
      </c>
      <c r="H528" s="59">
        <v>250000</v>
      </c>
      <c r="I528" s="7" t="s">
        <v>38</v>
      </c>
      <c r="J528" s="7" t="s">
        <v>799</v>
      </c>
    </row>
    <row r="529" spans="1:10" ht="42.75" x14ac:dyDescent="0.2">
      <c r="A529" s="57">
        <v>525</v>
      </c>
      <c r="B529" s="19" t="s">
        <v>573</v>
      </c>
      <c r="C529" s="62" t="s">
        <v>710</v>
      </c>
      <c r="D529" s="52" t="s">
        <v>167</v>
      </c>
      <c r="E529" s="78" t="s">
        <v>711</v>
      </c>
      <c r="F529" s="56">
        <v>3</v>
      </c>
      <c r="G529" s="57" t="s">
        <v>704</v>
      </c>
      <c r="H529" s="59">
        <v>120000</v>
      </c>
      <c r="I529" s="7" t="s">
        <v>38</v>
      </c>
      <c r="J529" s="7" t="s">
        <v>799</v>
      </c>
    </row>
    <row r="530" spans="1:10" ht="42.75" x14ac:dyDescent="0.2">
      <c r="A530" s="57">
        <v>526</v>
      </c>
      <c r="B530" s="19" t="s">
        <v>573</v>
      </c>
      <c r="C530" s="62" t="s">
        <v>712</v>
      </c>
      <c r="D530" s="52" t="s">
        <v>167</v>
      </c>
      <c r="E530" s="78" t="s">
        <v>713</v>
      </c>
      <c r="F530" s="56">
        <v>6</v>
      </c>
      <c r="G530" s="57" t="s">
        <v>56</v>
      </c>
      <c r="H530" s="59">
        <v>410000</v>
      </c>
      <c r="I530" s="7" t="s">
        <v>38</v>
      </c>
      <c r="J530" s="7" t="s">
        <v>799</v>
      </c>
    </row>
    <row r="531" spans="1:10" ht="42.75" x14ac:dyDescent="0.2">
      <c r="A531" s="57">
        <v>527</v>
      </c>
      <c r="B531" s="19" t="s">
        <v>573</v>
      </c>
      <c r="C531" s="62" t="s">
        <v>714</v>
      </c>
      <c r="D531" s="52" t="s">
        <v>167</v>
      </c>
      <c r="E531" s="78" t="s">
        <v>715</v>
      </c>
      <c r="F531" s="56">
        <v>24</v>
      </c>
      <c r="G531" s="57" t="s">
        <v>56</v>
      </c>
      <c r="H531" s="59">
        <v>85000</v>
      </c>
      <c r="I531" s="7" t="s">
        <v>38</v>
      </c>
      <c r="J531" s="7" t="s">
        <v>799</v>
      </c>
    </row>
    <row r="532" spans="1:10" ht="42.75" x14ac:dyDescent="0.2">
      <c r="A532" s="57">
        <v>528</v>
      </c>
      <c r="B532" s="19" t="s">
        <v>573</v>
      </c>
      <c r="C532" s="62" t="s">
        <v>716</v>
      </c>
      <c r="D532" s="52" t="s">
        <v>167</v>
      </c>
      <c r="E532" s="78" t="s">
        <v>717</v>
      </c>
      <c r="F532" s="56">
        <v>9</v>
      </c>
      <c r="G532" s="57" t="s">
        <v>56</v>
      </c>
      <c r="H532" s="59">
        <v>150000</v>
      </c>
      <c r="I532" s="7" t="s">
        <v>38</v>
      </c>
      <c r="J532" s="7" t="s">
        <v>799</v>
      </c>
    </row>
    <row r="533" spans="1:10" ht="42.75" x14ac:dyDescent="0.2">
      <c r="A533" s="57">
        <v>529</v>
      </c>
      <c r="B533" s="19" t="s">
        <v>573</v>
      </c>
      <c r="C533" s="50" t="s">
        <v>718</v>
      </c>
      <c r="D533" s="52" t="s">
        <v>167</v>
      </c>
      <c r="E533" s="78" t="s">
        <v>719</v>
      </c>
      <c r="F533" s="56">
        <v>2</v>
      </c>
      <c r="G533" s="57" t="s">
        <v>56</v>
      </c>
      <c r="H533" s="59">
        <v>120000</v>
      </c>
      <c r="I533" s="7" t="s">
        <v>38</v>
      </c>
      <c r="J533" s="7" t="s">
        <v>799</v>
      </c>
    </row>
    <row r="534" spans="1:10" ht="42.75" x14ac:dyDescent="0.2">
      <c r="A534" s="57">
        <v>530</v>
      </c>
      <c r="B534" s="19" t="s">
        <v>573</v>
      </c>
      <c r="C534" s="50" t="s">
        <v>720</v>
      </c>
      <c r="D534" s="52" t="s">
        <v>167</v>
      </c>
      <c r="E534" s="78" t="s">
        <v>721</v>
      </c>
      <c r="F534" s="56">
        <v>6</v>
      </c>
      <c r="G534" s="57" t="s">
        <v>56</v>
      </c>
      <c r="H534" s="59">
        <v>480000</v>
      </c>
      <c r="I534" s="7" t="s">
        <v>38</v>
      </c>
      <c r="J534" s="7" t="s">
        <v>799</v>
      </c>
    </row>
    <row r="535" spans="1:10" ht="42.75" x14ac:dyDescent="0.2">
      <c r="A535" s="57">
        <v>531</v>
      </c>
      <c r="B535" s="19" t="s">
        <v>573</v>
      </c>
      <c r="C535" s="50" t="s">
        <v>722</v>
      </c>
      <c r="D535" s="52" t="s">
        <v>167</v>
      </c>
      <c r="E535" s="78" t="s">
        <v>723</v>
      </c>
      <c r="F535" s="56">
        <v>3</v>
      </c>
      <c r="G535" s="57" t="s">
        <v>56</v>
      </c>
      <c r="H535" s="59">
        <v>270000</v>
      </c>
      <c r="I535" s="7" t="s">
        <v>38</v>
      </c>
      <c r="J535" s="7" t="s">
        <v>799</v>
      </c>
    </row>
    <row r="536" spans="1:10" ht="42.75" x14ac:dyDescent="0.2">
      <c r="A536" s="57">
        <v>532</v>
      </c>
      <c r="B536" s="19" t="s">
        <v>573</v>
      </c>
      <c r="C536" s="50" t="s">
        <v>478</v>
      </c>
      <c r="D536" s="52" t="s">
        <v>167</v>
      </c>
      <c r="E536" s="78" t="s">
        <v>479</v>
      </c>
      <c r="F536" s="56">
        <v>6</v>
      </c>
      <c r="G536" s="57" t="s">
        <v>56</v>
      </c>
      <c r="H536" s="59">
        <v>25000</v>
      </c>
      <c r="I536" s="7" t="s">
        <v>38</v>
      </c>
      <c r="J536" s="7" t="s">
        <v>799</v>
      </c>
    </row>
    <row r="537" spans="1:10" ht="28.5" x14ac:dyDescent="0.2">
      <c r="A537" s="57">
        <v>533</v>
      </c>
      <c r="B537" s="19" t="s">
        <v>1107</v>
      </c>
      <c r="C537" s="50" t="s">
        <v>1583</v>
      </c>
      <c r="D537" s="52" t="s">
        <v>167</v>
      </c>
      <c r="E537" s="105" t="s">
        <v>1218</v>
      </c>
      <c r="F537" s="7">
        <v>1</v>
      </c>
      <c r="G537" s="57" t="s">
        <v>56</v>
      </c>
      <c r="H537" s="59">
        <v>6000000</v>
      </c>
      <c r="I537" s="7" t="s">
        <v>38</v>
      </c>
      <c r="J537" s="7" t="s">
        <v>799</v>
      </c>
    </row>
    <row r="538" spans="1:10" ht="28.5" x14ac:dyDescent="0.2">
      <c r="A538" s="57">
        <v>534</v>
      </c>
      <c r="B538" s="19" t="s">
        <v>1107</v>
      </c>
      <c r="C538" s="50" t="s">
        <v>1584</v>
      </c>
      <c r="D538" s="52" t="s">
        <v>167</v>
      </c>
      <c r="E538" s="105" t="s">
        <v>1219</v>
      </c>
      <c r="F538" s="7">
        <v>1</v>
      </c>
      <c r="G538" s="57" t="s">
        <v>56</v>
      </c>
      <c r="H538" s="59">
        <v>3500000</v>
      </c>
      <c r="I538" s="7" t="s">
        <v>38</v>
      </c>
      <c r="J538" s="7" t="s">
        <v>799</v>
      </c>
    </row>
    <row r="539" spans="1:10" ht="28.5" x14ac:dyDescent="0.2">
      <c r="A539" s="57">
        <v>535</v>
      </c>
      <c r="B539" s="19" t="s">
        <v>1107</v>
      </c>
      <c r="C539" s="50" t="s">
        <v>1585</v>
      </c>
      <c r="D539" s="52" t="s">
        <v>167</v>
      </c>
      <c r="E539" s="105" t="s">
        <v>1220</v>
      </c>
      <c r="F539" s="7">
        <v>1</v>
      </c>
      <c r="G539" s="57" t="s">
        <v>56</v>
      </c>
      <c r="H539" s="59">
        <v>3000000</v>
      </c>
      <c r="I539" s="7" t="s">
        <v>38</v>
      </c>
      <c r="J539" s="7" t="s">
        <v>799</v>
      </c>
    </row>
    <row r="540" spans="1:10" ht="28.5" x14ac:dyDescent="0.2">
      <c r="A540" s="57">
        <v>536</v>
      </c>
      <c r="B540" s="19" t="s">
        <v>1107</v>
      </c>
      <c r="C540" s="50" t="s">
        <v>1586</v>
      </c>
      <c r="D540" s="52" t="s">
        <v>167</v>
      </c>
      <c r="E540" s="105" t="s">
        <v>1221</v>
      </c>
      <c r="F540" s="7">
        <v>1</v>
      </c>
      <c r="G540" s="57" t="s">
        <v>56</v>
      </c>
      <c r="H540" s="59">
        <v>1500000</v>
      </c>
      <c r="I540" s="7" t="s">
        <v>38</v>
      </c>
      <c r="J540" s="7" t="s">
        <v>799</v>
      </c>
    </row>
    <row r="541" spans="1:10" ht="28.5" x14ac:dyDescent="0.2">
      <c r="A541" s="57">
        <v>537</v>
      </c>
      <c r="B541" s="19" t="s">
        <v>1107</v>
      </c>
      <c r="C541" s="50" t="s">
        <v>1587</v>
      </c>
      <c r="D541" s="52" t="s">
        <v>167</v>
      </c>
      <c r="E541" s="105" t="s">
        <v>1222</v>
      </c>
      <c r="F541" s="7">
        <v>1</v>
      </c>
      <c r="G541" s="57" t="s">
        <v>56</v>
      </c>
      <c r="H541" s="59">
        <v>600000</v>
      </c>
      <c r="I541" s="7" t="s">
        <v>38</v>
      </c>
      <c r="J541" s="7" t="s">
        <v>799</v>
      </c>
    </row>
    <row r="542" spans="1:10" ht="28.5" x14ac:dyDescent="0.2">
      <c r="A542" s="57">
        <v>538</v>
      </c>
      <c r="B542" s="19" t="s">
        <v>1107</v>
      </c>
      <c r="C542" s="50" t="s">
        <v>1685</v>
      </c>
      <c r="D542" s="52" t="s">
        <v>167</v>
      </c>
      <c r="E542" s="105" t="s">
        <v>1223</v>
      </c>
      <c r="F542" s="7">
        <v>1</v>
      </c>
      <c r="G542" s="57" t="s">
        <v>56</v>
      </c>
      <c r="H542" s="59">
        <v>800000</v>
      </c>
      <c r="I542" s="7" t="s">
        <v>38</v>
      </c>
      <c r="J542" s="7" t="s">
        <v>799</v>
      </c>
    </row>
    <row r="543" spans="1:10" ht="28.5" x14ac:dyDescent="0.2">
      <c r="A543" s="57">
        <v>539</v>
      </c>
      <c r="B543" s="19" t="s">
        <v>1107</v>
      </c>
      <c r="C543" s="50" t="s">
        <v>1588</v>
      </c>
      <c r="D543" s="52" t="s">
        <v>167</v>
      </c>
      <c r="E543" s="105" t="s">
        <v>1224</v>
      </c>
      <c r="F543" s="7">
        <v>1</v>
      </c>
      <c r="G543" s="57" t="s">
        <v>56</v>
      </c>
      <c r="H543" s="59">
        <v>300000</v>
      </c>
      <c r="I543" s="7" t="s">
        <v>38</v>
      </c>
      <c r="J543" s="7" t="s">
        <v>799</v>
      </c>
    </row>
    <row r="544" spans="1:10" ht="28.5" x14ac:dyDescent="0.2">
      <c r="A544" s="57">
        <v>540</v>
      </c>
      <c r="B544" s="19" t="s">
        <v>1107</v>
      </c>
      <c r="C544" s="50" t="s">
        <v>1679</v>
      </c>
      <c r="D544" s="52" t="s">
        <v>167</v>
      </c>
      <c r="E544" s="105" t="s">
        <v>1225</v>
      </c>
      <c r="F544" s="7">
        <v>1</v>
      </c>
      <c r="G544" s="57" t="s">
        <v>56</v>
      </c>
      <c r="H544" s="59">
        <v>400000</v>
      </c>
      <c r="I544" s="7" t="s">
        <v>38</v>
      </c>
      <c r="J544" s="7" t="s">
        <v>799</v>
      </c>
    </row>
    <row r="545" spans="1:10" ht="28.5" x14ac:dyDescent="0.2">
      <c r="A545" s="57">
        <v>541</v>
      </c>
      <c r="B545" s="19" t="s">
        <v>1107</v>
      </c>
      <c r="C545" s="50" t="s">
        <v>1678</v>
      </c>
      <c r="D545" s="52" t="s">
        <v>167</v>
      </c>
      <c r="E545" s="105" t="s">
        <v>1226</v>
      </c>
      <c r="F545" s="7">
        <v>1</v>
      </c>
      <c r="G545" s="57" t="s">
        <v>56</v>
      </c>
      <c r="H545" s="59">
        <v>250000</v>
      </c>
      <c r="I545" s="7" t="s">
        <v>38</v>
      </c>
      <c r="J545" s="7" t="s">
        <v>799</v>
      </c>
    </row>
    <row r="546" spans="1:10" ht="28.5" x14ac:dyDescent="0.2">
      <c r="A546" s="57">
        <v>542</v>
      </c>
      <c r="B546" s="19" t="s">
        <v>1107</v>
      </c>
      <c r="C546" s="50" t="s">
        <v>1676</v>
      </c>
      <c r="D546" s="52" t="s">
        <v>167</v>
      </c>
      <c r="E546" s="105" t="s">
        <v>1227</v>
      </c>
      <c r="F546" s="7">
        <v>1</v>
      </c>
      <c r="G546" s="57" t="s">
        <v>56</v>
      </c>
      <c r="H546" s="59">
        <v>1000000</v>
      </c>
      <c r="I546" s="7" t="s">
        <v>38</v>
      </c>
      <c r="J546" s="7" t="s">
        <v>799</v>
      </c>
    </row>
    <row r="547" spans="1:10" ht="28.5" x14ac:dyDescent="0.2">
      <c r="A547" s="57">
        <v>543</v>
      </c>
      <c r="B547" s="19" t="s">
        <v>1107</v>
      </c>
      <c r="C547" s="50" t="s">
        <v>1589</v>
      </c>
      <c r="D547" s="52" t="s">
        <v>167</v>
      </c>
      <c r="E547" s="105" t="s">
        <v>1228</v>
      </c>
      <c r="F547" s="7">
        <v>1</v>
      </c>
      <c r="G547" s="57" t="s">
        <v>56</v>
      </c>
      <c r="H547" s="59">
        <v>1000000</v>
      </c>
      <c r="I547" s="7" t="s">
        <v>38</v>
      </c>
      <c r="J547" s="7" t="s">
        <v>799</v>
      </c>
    </row>
    <row r="548" spans="1:10" ht="28.5" x14ac:dyDescent="0.2">
      <c r="A548" s="57">
        <v>544</v>
      </c>
      <c r="B548" s="19" t="s">
        <v>1107</v>
      </c>
      <c r="C548" s="50" t="s">
        <v>1677</v>
      </c>
      <c r="D548" s="52" t="s">
        <v>167</v>
      </c>
      <c r="E548" s="105" t="s">
        <v>1229</v>
      </c>
      <c r="F548" s="7">
        <v>1</v>
      </c>
      <c r="G548" s="57" t="s">
        <v>56</v>
      </c>
      <c r="H548" s="59">
        <v>250000</v>
      </c>
      <c r="I548" s="7" t="s">
        <v>38</v>
      </c>
      <c r="J548" s="7" t="s">
        <v>799</v>
      </c>
    </row>
    <row r="549" spans="1:10" ht="57" x14ac:dyDescent="0.2">
      <c r="A549" s="57">
        <v>545</v>
      </c>
      <c r="B549" s="19" t="s">
        <v>1663</v>
      </c>
      <c r="C549" s="50" t="s">
        <v>1665</v>
      </c>
      <c r="D549" s="52" t="s">
        <v>167</v>
      </c>
      <c r="E549" s="105" t="s">
        <v>1664</v>
      </c>
      <c r="F549" s="53">
        <v>2</v>
      </c>
      <c r="G549" s="57" t="s">
        <v>56</v>
      </c>
      <c r="H549" s="59">
        <v>250000</v>
      </c>
      <c r="I549" s="7" t="s">
        <v>38</v>
      </c>
      <c r="J549" s="7" t="s">
        <v>799</v>
      </c>
    </row>
    <row r="550" spans="1:10" ht="15" x14ac:dyDescent="0.25">
      <c r="A550" s="57">
        <v>546</v>
      </c>
      <c r="B550" s="130"/>
      <c r="C550" s="147"/>
      <c r="D550" s="5" t="s">
        <v>169</v>
      </c>
      <c r="E550" s="6" t="s">
        <v>170</v>
      </c>
      <c r="F550" s="137"/>
      <c r="G550" s="129"/>
      <c r="H550" s="155"/>
      <c r="I550" s="4"/>
      <c r="J550" s="4"/>
    </row>
    <row r="551" spans="1:10" ht="15" x14ac:dyDescent="0.25">
      <c r="A551" s="57">
        <v>547</v>
      </c>
      <c r="B551" s="5"/>
      <c r="C551" s="123"/>
      <c r="D551" s="17" t="s">
        <v>171</v>
      </c>
      <c r="E551" s="133" t="s">
        <v>172</v>
      </c>
      <c r="F551" s="5"/>
      <c r="G551" s="5"/>
      <c r="H551" s="155">
        <f>H552+H553+H554+H555+H556+H557+H558+H559+H560+H561+H562+H563+H564+H565+H566+H567+H568+H569+H570+H571+H572+H573+H574+H575+H576+H577+H578+H579+H580+H581+H583+H582+H584+H585+H586+H587+H588+H589+H590+H591+H593+H592+H594+H595</f>
        <v>1903000</v>
      </c>
      <c r="I551" s="4"/>
      <c r="J551" s="5"/>
    </row>
    <row r="552" spans="1:10" ht="28.5" x14ac:dyDescent="0.2">
      <c r="A552" s="57">
        <v>548</v>
      </c>
      <c r="B552" s="19" t="s">
        <v>783</v>
      </c>
      <c r="C552" s="107" t="s">
        <v>945</v>
      </c>
      <c r="D552" s="22" t="s">
        <v>171</v>
      </c>
      <c r="E552" s="78" t="s">
        <v>955</v>
      </c>
      <c r="F552" s="31">
        <v>50</v>
      </c>
      <c r="G552" s="31" t="s">
        <v>56</v>
      </c>
      <c r="H552" s="156">
        <v>25000</v>
      </c>
      <c r="I552" s="7" t="s">
        <v>38</v>
      </c>
      <c r="J552" s="7" t="s">
        <v>799</v>
      </c>
    </row>
    <row r="553" spans="1:10" ht="28.5" x14ac:dyDescent="0.2">
      <c r="A553" s="57">
        <v>549</v>
      </c>
      <c r="B553" s="19" t="s">
        <v>783</v>
      </c>
      <c r="C553" s="107" t="s">
        <v>945</v>
      </c>
      <c r="D553" s="40" t="s">
        <v>171</v>
      </c>
      <c r="E553" s="78" t="s">
        <v>956</v>
      </c>
      <c r="F553" s="31">
        <v>50</v>
      </c>
      <c r="G553" s="31" t="s">
        <v>56</v>
      </c>
      <c r="H553" s="156">
        <v>25000</v>
      </c>
      <c r="I553" s="7" t="s">
        <v>38</v>
      </c>
      <c r="J553" s="7" t="s">
        <v>799</v>
      </c>
    </row>
    <row r="554" spans="1:10" ht="28.5" x14ac:dyDescent="0.2">
      <c r="A554" s="57">
        <v>550</v>
      </c>
      <c r="B554" s="19" t="s">
        <v>783</v>
      </c>
      <c r="C554" s="107" t="s">
        <v>946</v>
      </c>
      <c r="D554" s="22" t="s">
        <v>171</v>
      </c>
      <c r="E554" s="78" t="s">
        <v>957</v>
      </c>
      <c r="F554" s="31">
        <v>5</v>
      </c>
      <c r="G554" s="31" t="s">
        <v>56</v>
      </c>
      <c r="H554" s="156">
        <v>25000</v>
      </c>
      <c r="I554" s="7" t="s">
        <v>38</v>
      </c>
      <c r="J554" s="7" t="s">
        <v>799</v>
      </c>
    </row>
    <row r="555" spans="1:10" ht="28.5" x14ac:dyDescent="0.2">
      <c r="A555" s="57">
        <v>551</v>
      </c>
      <c r="B555" s="19" t="s">
        <v>783</v>
      </c>
      <c r="C555" s="107" t="s">
        <v>947</v>
      </c>
      <c r="D555" s="22" t="s">
        <v>171</v>
      </c>
      <c r="E555" s="78" t="s">
        <v>958</v>
      </c>
      <c r="F555" s="31">
        <v>5</v>
      </c>
      <c r="G555" s="31" t="s">
        <v>56</v>
      </c>
      <c r="H555" s="156">
        <v>30000</v>
      </c>
      <c r="I555" s="7" t="s">
        <v>38</v>
      </c>
      <c r="J555" s="7" t="s">
        <v>799</v>
      </c>
    </row>
    <row r="556" spans="1:10" ht="28.5" x14ac:dyDescent="0.2">
      <c r="A556" s="57">
        <v>552</v>
      </c>
      <c r="B556" s="19" t="s">
        <v>783</v>
      </c>
      <c r="C556" s="107" t="s">
        <v>948</v>
      </c>
      <c r="D556" s="22" t="s">
        <v>171</v>
      </c>
      <c r="E556" s="78" t="s">
        <v>959</v>
      </c>
      <c r="F556" s="31">
        <v>5</v>
      </c>
      <c r="G556" s="31" t="s">
        <v>56</v>
      </c>
      <c r="H556" s="156">
        <v>30000</v>
      </c>
      <c r="I556" s="7" t="s">
        <v>38</v>
      </c>
      <c r="J556" s="7" t="s">
        <v>799</v>
      </c>
    </row>
    <row r="557" spans="1:10" ht="28.5" x14ac:dyDescent="0.2">
      <c r="A557" s="57">
        <v>553</v>
      </c>
      <c r="B557" s="19" t="s">
        <v>783</v>
      </c>
      <c r="C557" s="124" t="s">
        <v>1520</v>
      </c>
      <c r="D557" s="22" t="s">
        <v>171</v>
      </c>
      <c r="E557" s="78" t="s">
        <v>960</v>
      </c>
      <c r="F557" s="31">
        <v>100</v>
      </c>
      <c r="G557" s="31" t="s">
        <v>56</v>
      </c>
      <c r="H557" s="156">
        <v>80000</v>
      </c>
      <c r="I557" s="7" t="s">
        <v>38</v>
      </c>
      <c r="J557" s="7" t="s">
        <v>799</v>
      </c>
    </row>
    <row r="558" spans="1:10" ht="28.5" x14ac:dyDescent="0.2">
      <c r="A558" s="57">
        <v>554</v>
      </c>
      <c r="B558" s="19" t="s">
        <v>783</v>
      </c>
      <c r="C558" s="124" t="s">
        <v>1519</v>
      </c>
      <c r="D558" s="22" t="s">
        <v>171</v>
      </c>
      <c r="E558" s="78" t="s">
        <v>961</v>
      </c>
      <c r="F558" s="31">
        <v>100</v>
      </c>
      <c r="G558" s="31" t="s">
        <v>56</v>
      </c>
      <c r="H558" s="156">
        <v>80000</v>
      </c>
      <c r="I558" s="7" t="s">
        <v>38</v>
      </c>
      <c r="J558" s="7" t="s">
        <v>799</v>
      </c>
    </row>
    <row r="559" spans="1:10" ht="28.5" x14ac:dyDescent="0.2">
      <c r="A559" s="57">
        <v>555</v>
      </c>
      <c r="B559" s="19" t="s">
        <v>783</v>
      </c>
      <c r="C559" s="124" t="s">
        <v>1518</v>
      </c>
      <c r="D559" s="22" t="s">
        <v>171</v>
      </c>
      <c r="E559" s="78" t="s">
        <v>962</v>
      </c>
      <c r="F559" s="31">
        <v>10</v>
      </c>
      <c r="G559" s="31" t="s">
        <v>56</v>
      </c>
      <c r="H559" s="156">
        <v>70000</v>
      </c>
      <c r="I559" s="7" t="s">
        <v>38</v>
      </c>
      <c r="J559" s="7" t="s">
        <v>799</v>
      </c>
    </row>
    <row r="560" spans="1:10" ht="28.5" x14ac:dyDescent="0.2">
      <c r="A560" s="57">
        <v>556</v>
      </c>
      <c r="B560" s="19" t="s">
        <v>783</v>
      </c>
      <c r="C560" s="124" t="s">
        <v>1517</v>
      </c>
      <c r="D560" s="22" t="s">
        <v>171</v>
      </c>
      <c r="E560" s="78" t="s">
        <v>963</v>
      </c>
      <c r="F560" s="31">
        <v>40</v>
      </c>
      <c r="G560" s="31" t="s">
        <v>56</v>
      </c>
      <c r="H560" s="156">
        <v>60000</v>
      </c>
      <c r="I560" s="7" t="s">
        <v>38</v>
      </c>
      <c r="J560" s="7" t="s">
        <v>799</v>
      </c>
    </row>
    <row r="561" spans="1:10" ht="28.5" x14ac:dyDescent="0.2">
      <c r="A561" s="57">
        <v>557</v>
      </c>
      <c r="B561" s="19" t="s">
        <v>783</v>
      </c>
      <c r="C561" s="124" t="s">
        <v>1516</v>
      </c>
      <c r="D561" s="22" t="s">
        <v>171</v>
      </c>
      <c r="E561" s="78" t="s">
        <v>964</v>
      </c>
      <c r="F561" s="31">
        <v>40</v>
      </c>
      <c r="G561" s="31" t="s">
        <v>56</v>
      </c>
      <c r="H561" s="156">
        <v>20000</v>
      </c>
      <c r="I561" s="7" t="s">
        <v>38</v>
      </c>
      <c r="J561" s="7" t="s">
        <v>799</v>
      </c>
    </row>
    <row r="562" spans="1:10" ht="28.5" x14ac:dyDescent="0.2">
      <c r="A562" s="57">
        <v>558</v>
      </c>
      <c r="B562" s="19" t="s">
        <v>783</v>
      </c>
      <c r="C562" s="124" t="s">
        <v>1515</v>
      </c>
      <c r="D562" s="22" t="s">
        <v>171</v>
      </c>
      <c r="E562" s="78" t="s">
        <v>965</v>
      </c>
      <c r="F562" s="31">
        <v>100</v>
      </c>
      <c r="G562" s="31" t="s">
        <v>56</v>
      </c>
      <c r="H562" s="156">
        <v>60000</v>
      </c>
      <c r="I562" s="7" t="s">
        <v>38</v>
      </c>
      <c r="J562" s="7" t="s">
        <v>799</v>
      </c>
    </row>
    <row r="563" spans="1:10" ht="28.5" x14ac:dyDescent="0.2">
      <c r="A563" s="57">
        <v>559</v>
      </c>
      <c r="B563" s="19" t="s">
        <v>783</v>
      </c>
      <c r="C563" s="107" t="s">
        <v>949</v>
      </c>
      <c r="D563" s="22" t="s">
        <v>171</v>
      </c>
      <c r="E563" s="78" t="s">
        <v>966</v>
      </c>
      <c r="F563" s="31">
        <v>60</v>
      </c>
      <c r="G563" s="31" t="s">
        <v>56</v>
      </c>
      <c r="H563" s="156">
        <v>25000</v>
      </c>
      <c r="I563" s="7" t="s">
        <v>38</v>
      </c>
      <c r="J563" s="7" t="s">
        <v>799</v>
      </c>
    </row>
    <row r="564" spans="1:10" ht="28.5" x14ac:dyDescent="0.2">
      <c r="A564" s="57">
        <v>560</v>
      </c>
      <c r="B564" s="19" t="s">
        <v>783</v>
      </c>
      <c r="C564" s="107" t="s">
        <v>950</v>
      </c>
      <c r="D564" s="22" t="s">
        <v>171</v>
      </c>
      <c r="E564" s="78" t="s">
        <v>967</v>
      </c>
      <c r="F564" s="31">
        <v>50</v>
      </c>
      <c r="G564" s="31" t="s">
        <v>56</v>
      </c>
      <c r="H564" s="156">
        <v>25000</v>
      </c>
      <c r="I564" s="7" t="s">
        <v>38</v>
      </c>
      <c r="J564" s="7" t="s">
        <v>799</v>
      </c>
    </row>
    <row r="565" spans="1:10" ht="28.5" x14ac:dyDescent="0.2">
      <c r="A565" s="57">
        <v>561</v>
      </c>
      <c r="B565" s="19" t="s">
        <v>783</v>
      </c>
      <c r="C565" s="107" t="s">
        <v>951</v>
      </c>
      <c r="D565" s="22" t="s">
        <v>171</v>
      </c>
      <c r="E565" s="78" t="s">
        <v>968</v>
      </c>
      <c r="F565" s="31">
        <v>80</v>
      </c>
      <c r="G565" s="31" t="s">
        <v>56</v>
      </c>
      <c r="H565" s="156">
        <v>70000</v>
      </c>
      <c r="I565" s="7" t="s">
        <v>38</v>
      </c>
      <c r="J565" s="7" t="s">
        <v>799</v>
      </c>
    </row>
    <row r="566" spans="1:10" ht="28.5" x14ac:dyDescent="0.2">
      <c r="A566" s="57">
        <v>562</v>
      </c>
      <c r="B566" s="19" t="s">
        <v>783</v>
      </c>
      <c r="C566" s="124" t="s">
        <v>1514</v>
      </c>
      <c r="D566" s="22" t="s">
        <v>171</v>
      </c>
      <c r="E566" s="78" t="s">
        <v>969</v>
      </c>
      <c r="F566" s="31">
        <v>100</v>
      </c>
      <c r="G566" s="31" t="s">
        <v>56</v>
      </c>
      <c r="H566" s="156">
        <v>40000</v>
      </c>
      <c r="I566" s="7" t="s">
        <v>38</v>
      </c>
      <c r="J566" s="7" t="s">
        <v>799</v>
      </c>
    </row>
    <row r="567" spans="1:10" ht="28.5" x14ac:dyDescent="0.2">
      <c r="A567" s="57">
        <v>563</v>
      </c>
      <c r="B567" s="19" t="s">
        <v>783</v>
      </c>
      <c r="C567" s="124" t="s">
        <v>1513</v>
      </c>
      <c r="D567" s="22" t="s">
        <v>171</v>
      </c>
      <c r="E567" s="78" t="s">
        <v>970</v>
      </c>
      <c r="F567" s="31">
        <v>150</v>
      </c>
      <c r="G567" s="31" t="s">
        <v>56</v>
      </c>
      <c r="H567" s="156">
        <v>190000</v>
      </c>
      <c r="I567" s="7" t="s">
        <v>38</v>
      </c>
      <c r="J567" s="7" t="s">
        <v>799</v>
      </c>
    </row>
    <row r="568" spans="1:10" ht="28.5" x14ac:dyDescent="0.2">
      <c r="A568" s="57">
        <v>564</v>
      </c>
      <c r="B568" s="19" t="s">
        <v>783</v>
      </c>
      <c r="C568" s="124" t="s">
        <v>1512</v>
      </c>
      <c r="D568" s="22" t="s">
        <v>171</v>
      </c>
      <c r="E568" s="78" t="s">
        <v>971</v>
      </c>
      <c r="F568" s="31">
        <v>50</v>
      </c>
      <c r="G568" s="31" t="s">
        <v>56</v>
      </c>
      <c r="H568" s="156">
        <v>59000</v>
      </c>
      <c r="I568" s="7" t="s">
        <v>38</v>
      </c>
      <c r="J568" s="7" t="s">
        <v>799</v>
      </c>
    </row>
    <row r="569" spans="1:10" ht="28.5" x14ac:dyDescent="0.2">
      <c r="A569" s="57">
        <v>565</v>
      </c>
      <c r="B569" s="19" t="s">
        <v>783</v>
      </c>
      <c r="C569" s="124" t="s">
        <v>1511</v>
      </c>
      <c r="D569" s="22" t="s">
        <v>171</v>
      </c>
      <c r="E569" s="78" t="s">
        <v>972</v>
      </c>
      <c r="F569" s="31">
        <v>50</v>
      </c>
      <c r="G569" s="31" t="s">
        <v>56</v>
      </c>
      <c r="H569" s="156">
        <v>10000</v>
      </c>
      <c r="I569" s="7" t="s">
        <v>38</v>
      </c>
      <c r="J569" s="7" t="s">
        <v>799</v>
      </c>
    </row>
    <row r="570" spans="1:10" ht="28.5" x14ac:dyDescent="0.2">
      <c r="A570" s="57">
        <v>566</v>
      </c>
      <c r="B570" s="19" t="s">
        <v>783</v>
      </c>
      <c r="C570" s="124" t="s">
        <v>1510</v>
      </c>
      <c r="D570" s="22" t="s">
        <v>171</v>
      </c>
      <c r="E570" s="78" t="s">
        <v>973</v>
      </c>
      <c r="F570" s="31">
        <v>20</v>
      </c>
      <c r="G570" s="31" t="s">
        <v>56</v>
      </c>
      <c r="H570" s="156">
        <v>30000</v>
      </c>
      <c r="I570" s="7" t="s">
        <v>38</v>
      </c>
      <c r="J570" s="7" t="s">
        <v>799</v>
      </c>
    </row>
    <row r="571" spans="1:10" ht="28.5" x14ac:dyDescent="0.2">
      <c r="A571" s="57">
        <v>567</v>
      </c>
      <c r="B571" s="19" t="s">
        <v>783</v>
      </c>
      <c r="C571" s="124" t="s">
        <v>1509</v>
      </c>
      <c r="D571" s="22" t="s">
        <v>171</v>
      </c>
      <c r="E571" s="78" t="s">
        <v>974</v>
      </c>
      <c r="F571" s="31">
        <v>100</v>
      </c>
      <c r="G571" s="31" t="s">
        <v>56</v>
      </c>
      <c r="H571" s="156">
        <v>30000</v>
      </c>
      <c r="I571" s="7" t="s">
        <v>38</v>
      </c>
      <c r="J571" s="7" t="s">
        <v>799</v>
      </c>
    </row>
    <row r="572" spans="1:10" ht="28.5" x14ac:dyDescent="0.2">
      <c r="A572" s="57">
        <v>568</v>
      </c>
      <c r="B572" s="19" t="s">
        <v>783</v>
      </c>
      <c r="C572" s="107" t="s">
        <v>952</v>
      </c>
      <c r="D572" s="22" t="s">
        <v>171</v>
      </c>
      <c r="E572" s="78" t="s">
        <v>975</v>
      </c>
      <c r="F572" s="31">
        <v>60</v>
      </c>
      <c r="G572" s="31" t="s">
        <v>56</v>
      </c>
      <c r="H572" s="156">
        <v>20000</v>
      </c>
      <c r="I572" s="7" t="s">
        <v>38</v>
      </c>
      <c r="J572" s="7" t="s">
        <v>799</v>
      </c>
    </row>
    <row r="573" spans="1:10" ht="28.5" x14ac:dyDescent="0.2">
      <c r="A573" s="57">
        <v>569</v>
      </c>
      <c r="B573" s="19" t="s">
        <v>783</v>
      </c>
      <c r="C573" s="107" t="s">
        <v>953</v>
      </c>
      <c r="D573" s="22" t="s">
        <v>171</v>
      </c>
      <c r="E573" s="78" t="s">
        <v>976</v>
      </c>
      <c r="F573" s="31">
        <v>60</v>
      </c>
      <c r="G573" s="31" t="s">
        <v>56</v>
      </c>
      <c r="H573" s="156">
        <v>20000</v>
      </c>
      <c r="I573" s="7" t="s">
        <v>38</v>
      </c>
      <c r="J573" s="7" t="s">
        <v>799</v>
      </c>
    </row>
    <row r="574" spans="1:10" ht="85.5" x14ac:dyDescent="0.2">
      <c r="A574" s="57">
        <v>570</v>
      </c>
      <c r="B574" s="19" t="s">
        <v>783</v>
      </c>
      <c r="C574" s="124" t="s">
        <v>1508</v>
      </c>
      <c r="D574" s="22" t="s">
        <v>171</v>
      </c>
      <c r="E574" s="78" t="s">
        <v>977</v>
      </c>
      <c r="F574" s="31">
        <v>60</v>
      </c>
      <c r="G574" s="31" t="s">
        <v>56</v>
      </c>
      <c r="H574" s="156">
        <v>20000</v>
      </c>
      <c r="I574" s="7" t="s">
        <v>38</v>
      </c>
      <c r="J574" s="7" t="s">
        <v>799</v>
      </c>
    </row>
    <row r="575" spans="1:10" ht="28.5" x14ac:dyDescent="0.2">
      <c r="A575" s="57">
        <v>571</v>
      </c>
      <c r="B575" s="19" t="s">
        <v>783</v>
      </c>
      <c r="C575" s="107" t="s">
        <v>954</v>
      </c>
      <c r="D575" s="22" t="s">
        <v>171</v>
      </c>
      <c r="E575" s="78" t="s">
        <v>978</v>
      </c>
      <c r="F575" s="31">
        <v>30</v>
      </c>
      <c r="G575" s="31" t="s">
        <v>56</v>
      </c>
      <c r="H575" s="156">
        <v>20000</v>
      </c>
      <c r="I575" s="7" t="s">
        <v>38</v>
      </c>
      <c r="J575" s="7" t="s">
        <v>799</v>
      </c>
    </row>
    <row r="576" spans="1:10" ht="28.5" x14ac:dyDescent="0.2">
      <c r="A576" s="57">
        <v>572</v>
      </c>
      <c r="B576" s="19" t="s">
        <v>783</v>
      </c>
      <c r="C576" s="124" t="s">
        <v>1507</v>
      </c>
      <c r="D576" s="22" t="s">
        <v>171</v>
      </c>
      <c r="E576" s="78" t="s">
        <v>983</v>
      </c>
      <c r="F576" s="31">
        <v>96</v>
      </c>
      <c r="G576" s="31" t="s">
        <v>56</v>
      </c>
      <c r="H576" s="156">
        <v>40000</v>
      </c>
      <c r="I576" s="7" t="s">
        <v>38</v>
      </c>
      <c r="J576" s="7" t="s">
        <v>799</v>
      </c>
    </row>
    <row r="577" spans="1:10" ht="28.5" x14ac:dyDescent="0.2">
      <c r="A577" s="57">
        <v>573</v>
      </c>
      <c r="B577" s="19" t="s">
        <v>783</v>
      </c>
      <c r="C577" s="124" t="s">
        <v>1506</v>
      </c>
      <c r="D577" s="22" t="s">
        <v>171</v>
      </c>
      <c r="E577" s="78" t="s">
        <v>984</v>
      </c>
      <c r="F577" s="31">
        <v>96</v>
      </c>
      <c r="G577" s="31" t="s">
        <v>56</v>
      </c>
      <c r="H577" s="156">
        <v>35000</v>
      </c>
      <c r="I577" s="7" t="s">
        <v>38</v>
      </c>
      <c r="J577" s="7" t="s">
        <v>799</v>
      </c>
    </row>
    <row r="578" spans="1:10" ht="28.5" x14ac:dyDescent="0.2">
      <c r="A578" s="57">
        <v>574</v>
      </c>
      <c r="B578" s="19" t="s">
        <v>783</v>
      </c>
      <c r="C578" s="124" t="s">
        <v>1505</v>
      </c>
      <c r="D578" s="22" t="s">
        <v>171</v>
      </c>
      <c r="E578" s="78" t="s">
        <v>985</v>
      </c>
      <c r="F578" s="31">
        <v>96</v>
      </c>
      <c r="G578" s="31" t="s">
        <v>56</v>
      </c>
      <c r="H578" s="156">
        <v>35000</v>
      </c>
      <c r="I578" s="7" t="s">
        <v>38</v>
      </c>
      <c r="J578" s="7" t="s">
        <v>799</v>
      </c>
    </row>
    <row r="579" spans="1:10" ht="28.5" x14ac:dyDescent="0.2">
      <c r="A579" s="57">
        <v>575</v>
      </c>
      <c r="B579" s="19" t="s">
        <v>783</v>
      </c>
      <c r="C579" s="124" t="s">
        <v>1504</v>
      </c>
      <c r="D579" s="22" t="s">
        <v>171</v>
      </c>
      <c r="E579" s="78" t="s">
        <v>986</v>
      </c>
      <c r="F579" s="31">
        <v>48</v>
      </c>
      <c r="G579" s="31" t="s">
        <v>56</v>
      </c>
      <c r="H579" s="156">
        <v>20000</v>
      </c>
      <c r="I579" s="7" t="s">
        <v>38</v>
      </c>
      <c r="J579" s="7" t="s">
        <v>799</v>
      </c>
    </row>
    <row r="580" spans="1:10" ht="28.5" x14ac:dyDescent="0.2">
      <c r="A580" s="57">
        <v>576</v>
      </c>
      <c r="B580" s="19" t="s">
        <v>783</v>
      </c>
      <c r="C580" s="124" t="s">
        <v>1503</v>
      </c>
      <c r="D580" s="22" t="s">
        <v>171</v>
      </c>
      <c r="E580" s="78" t="s">
        <v>987</v>
      </c>
      <c r="F580" s="31">
        <v>48</v>
      </c>
      <c r="G580" s="31" t="s">
        <v>56</v>
      </c>
      <c r="H580" s="156">
        <v>20000</v>
      </c>
      <c r="I580" s="7" t="s">
        <v>38</v>
      </c>
      <c r="J580" s="7" t="s">
        <v>799</v>
      </c>
    </row>
    <row r="581" spans="1:10" ht="28.5" x14ac:dyDescent="0.2">
      <c r="A581" s="57">
        <v>577</v>
      </c>
      <c r="B581" s="19" t="s">
        <v>783</v>
      </c>
      <c r="C581" s="124" t="s">
        <v>1502</v>
      </c>
      <c r="D581" s="22" t="s">
        <v>171</v>
      </c>
      <c r="E581" s="78" t="s">
        <v>988</v>
      </c>
      <c r="F581" s="31">
        <v>48</v>
      </c>
      <c r="G581" s="31" t="s">
        <v>56</v>
      </c>
      <c r="H581" s="156">
        <v>20000</v>
      </c>
      <c r="I581" s="7" t="s">
        <v>38</v>
      </c>
      <c r="J581" s="7" t="s">
        <v>799</v>
      </c>
    </row>
    <row r="582" spans="1:10" ht="28.5" x14ac:dyDescent="0.2">
      <c r="A582" s="57">
        <v>578</v>
      </c>
      <c r="B582" s="19" t="s">
        <v>783</v>
      </c>
      <c r="C582" s="107" t="s">
        <v>979</v>
      </c>
      <c r="D582" s="22" t="s">
        <v>171</v>
      </c>
      <c r="E582" s="78" t="s">
        <v>989</v>
      </c>
      <c r="F582" s="31">
        <v>48</v>
      </c>
      <c r="G582" s="31" t="s">
        <v>56</v>
      </c>
      <c r="H582" s="156">
        <v>20000</v>
      </c>
      <c r="I582" s="7" t="s">
        <v>38</v>
      </c>
      <c r="J582" s="7" t="s">
        <v>799</v>
      </c>
    </row>
    <row r="583" spans="1:10" ht="28.5" x14ac:dyDescent="0.2">
      <c r="A583" s="57">
        <v>579</v>
      </c>
      <c r="B583" s="19" t="s">
        <v>783</v>
      </c>
      <c r="C583" s="124" t="s">
        <v>1501</v>
      </c>
      <c r="D583" s="22" t="s">
        <v>171</v>
      </c>
      <c r="E583" s="78" t="s">
        <v>990</v>
      </c>
      <c r="F583" s="31">
        <v>15</v>
      </c>
      <c r="G583" s="31" t="s">
        <v>56</v>
      </c>
      <c r="H583" s="156">
        <v>45000</v>
      </c>
      <c r="I583" s="7" t="s">
        <v>38</v>
      </c>
      <c r="J583" s="7" t="s">
        <v>799</v>
      </c>
    </row>
    <row r="584" spans="1:10" ht="28.5" x14ac:dyDescent="0.2">
      <c r="A584" s="57">
        <v>580</v>
      </c>
      <c r="B584" s="19" t="s">
        <v>783</v>
      </c>
      <c r="C584" s="124" t="s">
        <v>1500</v>
      </c>
      <c r="D584" s="22" t="s">
        <v>171</v>
      </c>
      <c r="E584" s="78" t="s">
        <v>991</v>
      </c>
      <c r="F584" s="31">
        <v>100</v>
      </c>
      <c r="G584" s="31" t="s">
        <v>56</v>
      </c>
      <c r="H584" s="156">
        <v>30000</v>
      </c>
      <c r="I584" s="7" t="s">
        <v>38</v>
      </c>
      <c r="J584" s="7" t="s">
        <v>799</v>
      </c>
    </row>
    <row r="585" spans="1:10" ht="28.5" x14ac:dyDescent="0.2">
      <c r="A585" s="57">
        <v>581</v>
      </c>
      <c r="B585" s="19" t="s">
        <v>783</v>
      </c>
      <c r="C585" s="124" t="s">
        <v>1499</v>
      </c>
      <c r="D585" s="22" t="s">
        <v>171</v>
      </c>
      <c r="E585" s="78" t="s">
        <v>992</v>
      </c>
      <c r="F585" s="31">
        <v>50</v>
      </c>
      <c r="G585" s="31" t="s">
        <v>56</v>
      </c>
      <c r="H585" s="156">
        <v>60000</v>
      </c>
      <c r="I585" s="7" t="s">
        <v>38</v>
      </c>
      <c r="J585" s="7" t="s">
        <v>799</v>
      </c>
    </row>
    <row r="586" spans="1:10" ht="42.75" x14ac:dyDescent="0.2">
      <c r="A586" s="57">
        <v>582</v>
      </c>
      <c r="B586" s="19" t="s">
        <v>783</v>
      </c>
      <c r="C586" s="107" t="s">
        <v>980</v>
      </c>
      <c r="D586" s="22" t="s">
        <v>171</v>
      </c>
      <c r="E586" s="78" t="s">
        <v>1327</v>
      </c>
      <c r="F586" s="31">
        <v>50</v>
      </c>
      <c r="G586" s="31" t="s">
        <v>56</v>
      </c>
      <c r="H586" s="156">
        <v>225000</v>
      </c>
      <c r="I586" s="7" t="s">
        <v>38</v>
      </c>
      <c r="J586" s="7" t="s">
        <v>799</v>
      </c>
    </row>
    <row r="587" spans="1:10" ht="28.5" x14ac:dyDescent="0.2">
      <c r="A587" s="57">
        <v>583</v>
      </c>
      <c r="B587" s="19" t="s">
        <v>783</v>
      </c>
      <c r="C587" s="124" t="s">
        <v>1498</v>
      </c>
      <c r="D587" s="22" t="s">
        <v>171</v>
      </c>
      <c r="E587" s="78" t="s">
        <v>993</v>
      </c>
      <c r="F587" s="31">
        <v>50</v>
      </c>
      <c r="G587" s="31" t="s">
        <v>56</v>
      </c>
      <c r="H587" s="156">
        <v>20000</v>
      </c>
      <c r="I587" s="7" t="s">
        <v>38</v>
      </c>
      <c r="J587" s="7" t="s">
        <v>799</v>
      </c>
    </row>
    <row r="588" spans="1:10" ht="57" x14ac:dyDescent="0.2">
      <c r="A588" s="57">
        <v>584</v>
      </c>
      <c r="B588" s="19" t="s">
        <v>783</v>
      </c>
      <c r="C588" s="124" t="s">
        <v>1497</v>
      </c>
      <c r="D588" s="22" t="s">
        <v>171</v>
      </c>
      <c r="E588" s="78" t="s">
        <v>994</v>
      </c>
      <c r="F588" s="31">
        <v>20</v>
      </c>
      <c r="G588" s="31" t="s">
        <v>56</v>
      </c>
      <c r="H588" s="156">
        <v>45000</v>
      </c>
      <c r="I588" s="7" t="s">
        <v>38</v>
      </c>
      <c r="J588" s="7" t="s">
        <v>799</v>
      </c>
    </row>
    <row r="589" spans="1:10" ht="42.75" x14ac:dyDescent="0.2">
      <c r="A589" s="57">
        <v>585</v>
      </c>
      <c r="B589" s="19" t="s">
        <v>783</v>
      </c>
      <c r="C589" s="124" t="s">
        <v>1496</v>
      </c>
      <c r="D589" s="22" t="s">
        <v>171</v>
      </c>
      <c r="E589" s="78" t="s">
        <v>995</v>
      </c>
      <c r="F589" s="31">
        <v>5</v>
      </c>
      <c r="G589" s="31" t="s">
        <v>56</v>
      </c>
      <c r="H589" s="156">
        <v>25000</v>
      </c>
      <c r="I589" s="7" t="s">
        <v>38</v>
      </c>
      <c r="J589" s="7" t="s">
        <v>799</v>
      </c>
    </row>
    <row r="590" spans="1:10" ht="42.75" x14ac:dyDescent="0.2">
      <c r="A590" s="57">
        <v>586</v>
      </c>
      <c r="B590" s="19" t="s">
        <v>783</v>
      </c>
      <c r="C590" s="124" t="s">
        <v>1495</v>
      </c>
      <c r="D590" s="22" t="s">
        <v>171</v>
      </c>
      <c r="E590" s="78" t="s">
        <v>996</v>
      </c>
      <c r="F590" s="31">
        <v>50</v>
      </c>
      <c r="G590" s="31" t="s">
        <v>56</v>
      </c>
      <c r="H590" s="156">
        <v>20000</v>
      </c>
      <c r="I590" s="7" t="s">
        <v>38</v>
      </c>
      <c r="J590" s="7" t="s">
        <v>799</v>
      </c>
    </row>
    <row r="591" spans="1:10" ht="57" x14ac:dyDescent="0.2">
      <c r="A591" s="57">
        <v>587</v>
      </c>
      <c r="B591" s="19" t="s">
        <v>783</v>
      </c>
      <c r="C591" s="124" t="s">
        <v>1494</v>
      </c>
      <c r="D591" s="22" t="s">
        <v>171</v>
      </c>
      <c r="E591" s="78" t="s">
        <v>997</v>
      </c>
      <c r="F591" s="31">
        <v>50</v>
      </c>
      <c r="G591" s="31" t="s">
        <v>56</v>
      </c>
      <c r="H591" s="156">
        <v>20000</v>
      </c>
      <c r="I591" s="7" t="s">
        <v>38</v>
      </c>
      <c r="J591" s="7" t="s">
        <v>799</v>
      </c>
    </row>
    <row r="592" spans="1:10" ht="28.5" x14ac:dyDescent="0.2">
      <c r="A592" s="57">
        <v>588</v>
      </c>
      <c r="B592" s="19" t="s">
        <v>783</v>
      </c>
      <c r="C592" s="107" t="s">
        <v>981</v>
      </c>
      <c r="D592" s="22" t="s">
        <v>171</v>
      </c>
      <c r="F592" s="31">
        <v>4</v>
      </c>
      <c r="G592" s="31" t="s">
        <v>56</v>
      </c>
      <c r="H592" s="156">
        <v>48000</v>
      </c>
      <c r="I592" s="7" t="s">
        <v>38</v>
      </c>
      <c r="J592" s="7" t="s">
        <v>799</v>
      </c>
    </row>
    <row r="593" spans="1:10" ht="42.75" x14ac:dyDescent="0.2">
      <c r="A593" s="57">
        <v>589</v>
      </c>
      <c r="B593" s="19" t="s">
        <v>783</v>
      </c>
      <c r="C593" s="107" t="s">
        <v>982</v>
      </c>
      <c r="D593" s="22" t="s">
        <v>171</v>
      </c>
      <c r="E593" s="78" t="s">
        <v>998</v>
      </c>
      <c r="F593" s="31">
        <v>8</v>
      </c>
      <c r="G593" s="31" t="s">
        <v>56</v>
      </c>
      <c r="H593" s="156">
        <v>28000</v>
      </c>
      <c r="I593" s="7" t="s">
        <v>38</v>
      </c>
      <c r="J593" s="7" t="s">
        <v>799</v>
      </c>
    </row>
    <row r="594" spans="1:10" ht="71.25" x14ac:dyDescent="0.2">
      <c r="A594" s="57">
        <v>590</v>
      </c>
      <c r="B594" s="19" t="s">
        <v>783</v>
      </c>
      <c r="C594" s="124" t="s">
        <v>1492</v>
      </c>
      <c r="D594" s="22" t="s">
        <v>171</v>
      </c>
      <c r="E594" s="78" t="s">
        <v>999</v>
      </c>
      <c r="F594" s="31">
        <v>5</v>
      </c>
      <c r="G594" s="31" t="s">
        <v>56</v>
      </c>
      <c r="H594" s="156">
        <v>63000</v>
      </c>
      <c r="I594" s="7" t="s">
        <v>38</v>
      </c>
      <c r="J594" s="7" t="s">
        <v>799</v>
      </c>
    </row>
    <row r="595" spans="1:10" ht="28.5" x14ac:dyDescent="0.2">
      <c r="A595" s="57">
        <v>591</v>
      </c>
      <c r="B595" s="19" t="s">
        <v>783</v>
      </c>
      <c r="C595" s="124" t="s">
        <v>1493</v>
      </c>
      <c r="D595" s="22" t="s">
        <v>171</v>
      </c>
      <c r="E595" s="78" t="s">
        <v>1000</v>
      </c>
      <c r="F595" s="31">
        <v>10</v>
      </c>
      <c r="G595" s="31" t="s">
        <v>56</v>
      </c>
      <c r="H595" s="156">
        <v>20000</v>
      </c>
      <c r="I595" s="7" t="s">
        <v>38</v>
      </c>
      <c r="J595" s="7" t="s">
        <v>799</v>
      </c>
    </row>
    <row r="596" spans="1:10" ht="15" x14ac:dyDescent="0.25">
      <c r="A596" s="57">
        <v>592</v>
      </c>
      <c r="B596" s="130"/>
      <c r="C596" s="135"/>
      <c r="D596" s="132" t="s">
        <v>173</v>
      </c>
      <c r="E596" s="133" t="s">
        <v>174</v>
      </c>
      <c r="F596" s="4"/>
      <c r="G596" s="4"/>
      <c r="H596" s="155">
        <f>H597+H598+H599+H600+H601+H602+H604+H603+H605+H606+H608+H609+H607+H610+H611+H612+H613+H614+H615+H616+H617+H618+H619+H620+H621+H622+H623+H624+H625+H626+H627+H628+H629+H630+H631+H632+H633+H634+H635+H636+H637+H638+H639+H640+H641+H642+H643+H644+H645</f>
        <v>2825000</v>
      </c>
      <c r="I596" s="4"/>
      <c r="J596" s="4"/>
    </row>
    <row r="597" spans="1:10" ht="42.75" x14ac:dyDescent="0.2">
      <c r="A597" s="57">
        <v>593</v>
      </c>
      <c r="B597" s="31" t="s">
        <v>28</v>
      </c>
      <c r="C597" s="39" t="s">
        <v>175</v>
      </c>
      <c r="D597" s="7" t="s">
        <v>173</v>
      </c>
      <c r="E597" s="72" t="s">
        <v>176</v>
      </c>
      <c r="F597" s="7">
        <v>10</v>
      </c>
      <c r="G597" s="7" t="s">
        <v>177</v>
      </c>
      <c r="H597" s="59">
        <v>40000</v>
      </c>
      <c r="I597" s="7" t="s">
        <v>38</v>
      </c>
      <c r="J597" s="7" t="s">
        <v>784</v>
      </c>
    </row>
    <row r="598" spans="1:10" ht="42.75" x14ac:dyDescent="0.2">
      <c r="A598" s="57">
        <v>594</v>
      </c>
      <c r="B598" s="31" t="s">
        <v>28</v>
      </c>
      <c r="C598" s="39" t="s">
        <v>178</v>
      </c>
      <c r="D598" s="7" t="s">
        <v>173</v>
      </c>
      <c r="E598" s="72" t="s">
        <v>179</v>
      </c>
      <c r="F598" s="7">
        <v>10</v>
      </c>
      <c r="G598" s="7" t="s">
        <v>180</v>
      </c>
      <c r="H598" s="59">
        <v>67000</v>
      </c>
      <c r="I598" s="7" t="s">
        <v>38</v>
      </c>
      <c r="J598" s="7" t="s">
        <v>784</v>
      </c>
    </row>
    <row r="599" spans="1:10" ht="42.75" x14ac:dyDescent="0.2">
      <c r="A599" s="57">
        <v>595</v>
      </c>
      <c r="B599" s="31" t="s">
        <v>28</v>
      </c>
      <c r="C599" s="39" t="s">
        <v>181</v>
      </c>
      <c r="D599" s="7" t="s">
        <v>173</v>
      </c>
      <c r="E599" s="72" t="s">
        <v>182</v>
      </c>
      <c r="F599" s="7">
        <v>10</v>
      </c>
      <c r="G599" s="7" t="s">
        <v>180</v>
      </c>
      <c r="H599" s="59">
        <v>50000</v>
      </c>
      <c r="I599" s="7" t="s">
        <v>38</v>
      </c>
      <c r="J599" s="7" t="s">
        <v>784</v>
      </c>
    </row>
    <row r="600" spans="1:10" ht="114" x14ac:dyDescent="0.2">
      <c r="A600" s="57">
        <v>596</v>
      </c>
      <c r="B600" s="19" t="s">
        <v>31</v>
      </c>
      <c r="C600" s="21" t="s">
        <v>1436</v>
      </c>
      <c r="D600" s="22" t="s">
        <v>173</v>
      </c>
      <c r="E600" s="120" t="s">
        <v>1437</v>
      </c>
      <c r="F600" s="22">
        <v>100</v>
      </c>
      <c r="G600" s="24" t="s">
        <v>56</v>
      </c>
      <c r="H600" s="59">
        <v>80000</v>
      </c>
      <c r="I600" s="7" t="s">
        <v>38</v>
      </c>
      <c r="J600" s="7" t="s">
        <v>784</v>
      </c>
    </row>
    <row r="601" spans="1:10" ht="42.75" x14ac:dyDescent="0.2">
      <c r="A601" s="57">
        <v>597</v>
      </c>
      <c r="B601" s="19" t="s">
        <v>31</v>
      </c>
      <c r="C601" s="21" t="s">
        <v>1438</v>
      </c>
      <c r="D601" s="22" t="s">
        <v>173</v>
      </c>
      <c r="E601" s="120" t="s">
        <v>1439</v>
      </c>
      <c r="F601" s="22">
        <v>10</v>
      </c>
      <c r="G601" s="24" t="s">
        <v>486</v>
      </c>
      <c r="H601" s="59">
        <v>100000</v>
      </c>
      <c r="I601" s="7" t="s">
        <v>38</v>
      </c>
      <c r="J601" s="7" t="s">
        <v>784</v>
      </c>
    </row>
    <row r="602" spans="1:10" ht="42.75" x14ac:dyDescent="0.2">
      <c r="A602" s="57">
        <v>598</v>
      </c>
      <c r="B602" s="19" t="s">
        <v>31</v>
      </c>
      <c r="C602" s="21" t="s">
        <v>175</v>
      </c>
      <c r="D602" s="22" t="s">
        <v>173</v>
      </c>
      <c r="E602" s="76" t="s">
        <v>487</v>
      </c>
      <c r="F602" s="22">
        <v>5</v>
      </c>
      <c r="G602" s="22" t="s">
        <v>177</v>
      </c>
      <c r="H602" s="59">
        <v>20000</v>
      </c>
      <c r="I602" s="7" t="s">
        <v>38</v>
      </c>
      <c r="J602" s="7" t="s">
        <v>784</v>
      </c>
    </row>
    <row r="603" spans="1:10" ht="42.75" x14ac:dyDescent="0.2">
      <c r="A603" s="57">
        <v>599</v>
      </c>
      <c r="B603" s="19" t="s">
        <v>31</v>
      </c>
      <c r="C603" s="21" t="s">
        <v>489</v>
      </c>
      <c r="D603" s="22" t="s">
        <v>173</v>
      </c>
      <c r="E603" s="76" t="s">
        <v>490</v>
      </c>
      <c r="F603" s="22">
        <v>5</v>
      </c>
      <c r="G603" s="22" t="s">
        <v>488</v>
      </c>
      <c r="H603" s="59">
        <v>20000</v>
      </c>
      <c r="I603" s="7" t="s">
        <v>38</v>
      </c>
      <c r="J603" s="7" t="s">
        <v>784</v>
      </c>
    </row>
    <row r="604" spans="1:10" ht="42.75" x14ac:dyDescent="0.2">
      <c r="A604" s="57">
        <v>600</v>
      </c>
      <c r="B604" s="19" t="s">
        <v>31</v>
      </c>
      <c r="C604" s="21" t="s">
        <v>491</v>
      </c>
      <c r="D604" s="22" t="s">
        <v>173</v>
      </c>
      <c r="E604" s="76" t="s">
        <v>492</v>
      </c>
      <c r="F604" s="22">
        <v>900</v>
      </c>
      <c r="G604" s="22" t="s">
        <v>217</v>
      </c>
      <c r="H604" s="59">
        <v>100000</v>
      </c>
      <c r="I604" s="7" t="s">
        <v>38</v>
      </c>
      <c r="J604" s="7" t="s">
        <v>784</v>
      </c>
    </row>
    <row r="605" spans="1:10" ht="42.75" x14ac:dyDescent="0.2">
      <c r="A605" s="57">
        <v>601</v>
      </c>
      <c r="B605" s="19" t="s">
        <v>31</v>
      </c>
      <c r="C605" s="21" t="s">
        <v>493</v>
      </c>
      <c r="D605" s="22" t="s">
        <v>173</v>
      </c>
      <c r="E605" s="76" t="s">
        <v>494</v>
      </c>
      <c r="F605" s="22">
        <v>900</v>
      </c>
      <c r="G605" s="22" t="s">
        <v>495</v>
      </c>
      <c r="H605" s="59">
        <v>50000</v>
      </c>
      <c r="I605" s="7" t="s">
        <v>38</v>
      </c>
      <c r="J605" s="7" t="s">
        <v>784</v>
      </c>
    </row>
    <row r="606" spans="1:10" ht="42.75" x14ac:dyDescent="0.2">
      <c r="A606" s="57">
        <v>602</v>
      </c>
      <c r="B606" s="19" t="s">
        <v>31</v>
      </c>
      <c r="C606" s="21" t="s">
        <v>493</v>
      </c>
      <c r="D606" s="22" t="s">
        <v>173</v>
      </c>
      <c r="E606" s="76" t="s">
        <v>496</v>
      </c>
      <c r="F606" s="22">
        <v>100</v>
      </c>
      <c r="G606" s="22" t="s">
        <v>497</v>
      </c>
      <c r="H606" s="59">
        <v>50000</v>
      </c>
      <c r="I606" s="7" t="s">
        <v>38</v>
      </c>
      <c r="J606" s="7" t="s">
        <v>784</v>
      </c>
    </row>
    <row r="607" spans="1:10" ht="42.75" x14ac:dyDescent="0.2">
      <c r="A607" s="57">
        <v>603</v>
      </c>
      <c r="B607" s="19" t="s">
        <v>31</v>
      </c>
      <c r="C607" s="47" t="s">
        <v>1440</v>
      </c>
      <c r="D607" s="46" t="s">
        <v>173</v>
      </c>
      <c r="E607" s="121" t="s">
        <v>1441</v>
      </c>
      <c r="F607" s="22">
        <v>200</v>
      </c>
      <c r="G607" s="24" t="s">
        <v>56</v>
      </c>
      <c r="H607" s="59">
        <v>15000</v>
      </c>
      <c r="I607" s="7" t="s">
        <v>38</v>
      </c>
      <c r="J607" s="7" t="s">
        <v>784</v>
      </c>
    </row>
    <row r="608" spans="1:10" ht="42.75" x14ac:dyDescent="0.2">
      <c r="A608" s="57">
        <v>604</v>
      </c>
      <c r="B608" s="19" t="s">
        <v>31</v>
      </c>
      <c r="C608" s="47" t="s">
        <v>1442</v>
      </c>
      <c r="D608" s="46" t="s">
        <v>173</v>
      </c>
      <c r="E608" s="121" t="s">
        <v>1443</v>
      </c>
      <c r="F608" s="22">
        <v>200</v>
      </c>
      <c r="G608" s="24" t="s">
        <v>56</v>
      </c>
      <c r="H608" s="59">
        <v>15000</v>
      </c>
      <c r="I608" s="7" t="s">
        <v>38</v>
      </c>
      <c r="J608" s="7" t="s">
        <v>784</v>
      </c>
    </row>
    <row r="609" spans="1:10" ht="42.75" x14ac:dyDescent="0.2">
      <c r="A609" s="57">
        <v>605</v>
      </c>
      <c r="B609" s="19" t="s">
        <v>31</v>
      </c>
      <c r="C609" s="47" t="s">
        <v>1444</v>
      </c>
      <c r="D609" s="46" t="s">
        <v>173</v>
      </c>
      <c r="E609" s="121" t="s">
        <v>1445</v>
      </c>
      <c r="F609" s="22">
        <v>200</v>
      </c>
      <c r="G609" s="24" t="s">
        <v>56</v>
      </c>
      <c r="H609" s="59">
        <v>50000</v>
      </c>
      <c r="I609" s="7" t="s">
        <v>38</v>
      </c>
      <c r="J609" s="7" t="s">
        <v>784</v>
      </c>
    </row>
    <row r="610" spans="1:10" ht="42.75" x14ac:dyDescent="0.2">
      <c r="A610" s="57">
        <v>606</v>
      </c>
      <c r="B610" s="19" t="s">
        <v>31</v>
      </c>
      <c r="C610" s="47" t="s">
        <v>1446</v>
      </c>
      <c r="D610" s="46" t="s">
        <v>173</v>
      </c>
      <c r="E610" s="121" t="s">
        <v>1447</v>
      </c>
      <c r="F610" s="22">
        <v>200</v>
      </c>
      <c r="G610" s="24" t="s">
        <v>56</v>
      </c>
      <c r="H610" s="59">
        <v>50000</v>
      </c>
      <c r="I610" s="7" t="s">
        <v>38</v>
      </c>
      <c r="J610" s="7" t="s">
        <v>784</v>
      </c>
    </row>
    <row r="611" spans="1:10" ht="42.75" x14ac:dyDescent="0.2">
      <c r="A611" s="57">
        <v>607</v>
      </c>
      <c r="B611" s="19" t="s">
        <v>31</v>
      </c>
      <c r="C611" s="47" t="s">
        <v>1448</v>
      </c>
      <c r="D611" s="46" t="s">
        <v>173</v>
      </c>
      <c r="E611" s="121" t="s">
        <v>1449</v>
      </c>
      <c r="F611" s="22">
        <v>200</v>
      </c>
      <c r="G611" s="24" t="s">
        <v>56</v>
      </c>
      <c r="H611" s="59">
        <v>50000</v>
      </c>
      <c r="I611" s="7" t="s">
        <v>38</v>
      </c>
      <c r="J611" s="7" t="s">
        <v>784</v>
      </c>
    </row>
    <row r="612" spans="1:10" ht="42.75" x14ac:dyDescent="0.2">
      <c r="A612" s="57">
        <v>608</v>
      </c>
      <c r="B612" s="19" t="s">
        <v>31</v>
      </c>
      <c r="C612" s="21" t="s">
        <v>1450</v>
      </c>
      <c r="D612" s="22" t="s">
        <v>173</v>
      </c>
      <c r="E612" s="120" t="s">
        <v>1451</v>
      </c>
      <c r="F612" s="22">
        <v>500</v>
      </c>
      <c r="G612" s="24" t="s">
        <v>56</v>
      </c>
      <c r="H612" s="59">
        <v>50000</v>
      </c>
      <c r="I612" s="7" t="s">
        <v>38</v>
      </c>
      <c r="J612" s="7" t="s">
        <v>784</v>
      </c>
    </row>
    <row r="613" spans="1:10" ht="42.75" x14ac:dyDescent="0.2">
      <c r="A613" s="57">
        <v>609</v>
      </c>
      <c r="B613" s="19" t="s">
        <v>31</v>
      </c>
      <c r="C613" s="21" t="s">
        <v>500</v>
      </c>
      <c r="D613" s="22" t="s">
        <v>173</v>
      </c>
      <c r="E613" s="73" t="s">
        <v>501</v>
      </c>
      <c r="F613" s="22">
        <v>600</v>
      </c>
      <c r="G613" s="24" t="s">
        <v>56</v>
      </c>
      <c r="H613" s="59">
        <v>50000</v>
      </c>
      <c r="I613" s="7" t="s">
        <v>38</v>
      </c>
      <c r="J613" s="7" t="s">
        <v>784</v>
      </c>
    </row>
    <row r="614" spans="1:10" ht="42.75" x14ac:dyDescent="0.2">
      <c r="A614" s="57">
        <v>610</v>
      </c>
      <c r="B614" s="19" t="s">
        <v>31</v>
      </c>
      <c r="C614" s="21" t="s">
        <v>502</v>
      </c>
      <c r="D614" s="22" t="s">
        <v>173</v>
      </c>
      <c r="E614" s="73" t="s">
        <v>503</v>
      </c>
      <c r="F614" s="22">
        <v>100</v>
      </c>
      <c r="G614" s="24" t="s">
        <v>56</v>
      </c>
      <c r="H614" s="59">
        <v>100000</v>
      </c>
      <c r="I614" s="7" t="s">
        <v>38</v>
      </c>
      <c r="J614" s="7" t="s">
        <v>784</v>
      </c>
    </row>
    <row r="615" spans="1:10" ht="57" x14ac:dyDescent="0.2">
      <c r="A615" s="57">
        <v>611</v>
      </c>
      <c r="B615" s="19" t="s">
        <v>31</v>
      </c>
      <c r="C615" s="21" t="s">
        <v>1452</v>
      </c>
      <c r="D615" s="22" t="s">
        <v>173</v>
      </c>
      <c r="E615" s="120" t="s">
        <v>1453</v>
      </c>
      <c r="F615" s="22">
        <v>2</v>
      </c>
      <c r="G615" s="24" t="s">
        <v>56</v>
      </c>
      <c r="H615" s="59">
        <v>400000</v>
      </c>
      <c r="I615" s="7" t="s">
        <v>38</v>
      </c>
      <c r="J615" s="7" t="s">
        <v>784</v>
      </c>
    </row>
    <row r="616" spans="1:10" ht="57" x14ac:dyDescent="0.2">
      <c r="A616" s="57">
        <v>612</v>
      </c>
      <c r="B616" s="19" t="s">
        <v>31</v>
      </c>
      <c r="C616" s="21" t="s">
        <v>504</v>
      </c>
      <c r="D616" s="22" t="s">
        <v>173</v>
      </c>
      <c r="E616" s="73" t="s">
        <v>505</v>
      </c>
      <c r="F616" s="22">
        <v>20</v>
      </c>
      <c r="G616" s="24" t="s">
        <v>486</v>
      </c>
      <c r="H616" s="59">
        <v>50000</v>
      </c>
      <c r="I616" s="7" t="s">
        <v>38</v>
      </c>
      <c r="J616" s="7" t="s">
        <v>784</v>
      </c>
    </row>
    <row r="617" spans="1:10" ht="42.75" x14ac:dyDescent="0.2">
      <c r="A617" s="57">
        <v>613</v>
      </c>
      <c r="B617" s="19" t="s">
        <v>573</v>
      </c>
      <c r="C617" s="50" t="s">
        <v>175</v>
      </c>
      <c r="D617" s="52" t="s">
        <v>173</v>
      </c>
      <c r="E617" s="78" t="s">
        <v>487</v>
      </c>
      <c r="F617" s="56">
        <v>20</v>
      </c>
      <c r="G617" s="57" t="s">
        <v>488</v>
      </c>
      <c r="H617" s="59">
        <v>100000</v>
      </c>
      <c r="I617" s="7" t="s">
        <v>38</v>
      </c>
      <c r="J617" s="7" t="s">
        <v>784</v>
      </c>
    </row>
    <row r="618" spans="1:10" ht="42.75" x14ac:dyDescent="0.2">
      <c r="A618" s="57">
        <v>614</v>
      </c>
      <c r="B618" s="19" t="s">
        <v>573</v>
      </c>
      <c r="C618" s="50" t="s">
        <v>489</v>
      </c>
      <c r="D618" s="52" t="s">
        <v>173</v>
      </c>
      <c r="E618" s="78" t="s">
        <v>490</v>
      </c>
      <c r="F618" s="56">
        <v>20</v>
      </c>
      <c r="G618" s="57" t="s">
        <v>488</v>
      </c>
      <c r="H618" s="59">
        <v>50000</v>
      </c>
      <c r="I618" s="7" t="s">
        <v>38</v>
      </c>
      <c r="J618" s="7" t="s">
        <v>784</v>
      </c>
    </row>
    <row r="619" spans="1:10" ht="42.75" x14ac:dyDescent="0.2">
      <c r="A619" s="57">
        <v>615</v>
      </c>
      <c r="B619" s="19" t="s">
        <v>573</v>
      </c>
      <c r="C619" s="58" t="s">
        <v>500</v>
      </c>
      <c r="D619" s="55" t="s">
        <v>173</v>
      </c>
      <c r="E619" s="75" t="s">
        <v>501</v>
      </c>
      <c r="F619" s="53">
        <v>300</v>
      </c>
      <c r="G619" s="35" t="s">
        <v>56</v>
      </c>
      <c r="H619" s="59">
        <v>100000</v>
      </c>
      <c r="I619" s="7" t="s">
        <v>38</v>
      </c>
      <c r="J619" s="7" t="s">
        <v>784</v>
      </c>
    </row>
    <row r="620" spans="1:10" ht="42.75" x14ac:dyDescent="0.2">
      <c r="A620" s="57">
        <v>616</v>
      </c>
      <c r="B620" s="19" t="s">
        <v>573</v>
      </c>
      <c r="C620" s="58" t="s">
        <v>502</v>
      </c>
      <c r="D620" s="55" t="s">
        <v>173</v>
      </c>
      <c r="E620" s="75" t="s">
        <v>503</v>
      </c>
      <c r="F620" s="53">
        <v>100</v>
      </c>
      <c r="G620" s="35" t="s">
        <v>56</v>
      </c>
      <c r="H620" s="59">
        <v>30000</v>
      </c>
      <c r="I620" s="7" t="s">
        <v>38</v>
      </c>
      <c r="J620" s="7" t="s">
        <v>784</v>
      </c>
    </row>
    <row r="621" spans="1:10" ht="42.75" x14ac:dyDescent="0.2">
      <c r="A621" s="57">
        <v>617</v>
      </c>
      <c r="B621" s="19" t="s">
        <v>573</v>
      </c>
      <c r="C621" s="58" t="s">
        <v>498</v>
      </c>
      <c r="D621" s="55" t="s">
        <v>173</v>
      </c>
      <c r="E621" s="75" t="s">
        <v>499</v>
      </c>
      <c r="F621" s="53">
        <v>500</v>
      </c>
      <c r="G621" s="35" t="s">
        <v>56</v>
      </c>
      <c r="H621" s="59">
        <v>20000</v>
      </c>
      <c r="I621" s="7" t="s">
        <v>38</v>
      </c>
      <c r="J621" s="7" t="s">
        <v>784</v>
      </c>
    </row>
    <row r="622" spans="1:10" ht="42.75" x14ac:dyDescent="0.2">
      <c r="A622" s="57">
        <v>618</v>
      </c>
      <c r="B622" s="19" t="s">
        <v>573</v>
      </c>
      <c r="C622" s="58" t="s">
        <v>724</v>
      </c>
      <c r="D622" s="55" t="s">
        <v>173</v>
      </c>
      <c r="E622" s="75" t="s">
        <v>725</v>
      </c>
      <c r="F622" s="53">
        <v>400</v>
      </c>
      <c r="G622" s="35" t="s">
        <v>56</v>
      </c>
      <c r="H622" s="59">
        <v>16000</v>
      </c>
      <c r="I622" s="7" t="s">
        <v>38</v>
      </c>
      <c r="J622" s="7" t="s">
        <v>784</v>
      </c>
    </row>
    <row r="623" spans="1:10" ht="42.75" x14ac:dyDescent="0.2">
      <c r="A623" s="57">
        <v>619</v>
      </c>
      <c r="B623" s="19" t="s">
        <v>573</v>
      </c>
      <c r="C623" s="58" t="s">
        <v>726</v>
      </c>
      <c r="D623" s="55" t="s">
        <v>173</v>
      </c>
      <c r="E623" s="75" t="s">
        <v>727</v>
      </c>
      <c r="F623" s="53">
        <v>150</v>
      </c>
      <c r="G623" s="35" t="s">
        <v>742</v>
      </c>
      <c r="H623" s="59">
        <v>80000</v>
      </c>
      <c r="I623" s="7" t="s">
        <v>38</v>
      </c>
      <c r="J623" s="7" t="s">
        <v>784</v>
      </c>
    </row>
    <row r="624" spans="1:10" ht="28.5" x14ac:dyDescent="0.2">
      <c r="A624" s="57">
        <v>620</v>
      </c>
      <c r="B624" s="19" t="s">
        <v>783</v>
      </c>
      <c r="C624" s="107" t="s">
        <v>1001</v>
      </c>
      <c r="D624" s="55" t="s">
        <v>173</v>
      </c>
      <c r="E624" s="78" t="s">
        <v>1002</v>
      </c>
      <c r="F624" s="31">
        <v>50</v>
      </c>
      <c r="G624" s="31" t="s">
        <v>164</v>
      </c>
      <c r="H624" s="156">
        <v>50000</v>
      </c>
      <c r="I624" s="7" t="s">
        <v>1003</v>
      </c>
      <c r="J624" s="7" t="s">
        <v>784</v>
      </c>
    </row>
    <row r="625" spans="1:10" ht="57" x14ac:dyDescent="0.2">
      <c r="A625" s="57">
        <v>621</v>
      </c>
      <c r="B625" s="19" t="s">
        <v>783</v>
      </c>
      <c r="C625" s="107" t="s">
        <v>504</v>
      </c>
      <c r="D625" s="7" t="s">
        <v>173</v>
      </c>
      <c r="E625" s="78" t="s">
        <v>505</v>
      </c>
      <c r="F625" s="31">
        <v>50</v>
      </c>
      <c r="G625" s="31" t="s">
        <v>164</v>
      </c>
      <c r="H625" s="156">
        <v>50000</v>
      </c>
      <c r="I625" s="7" t="s">
        <v>1003</v>
      </c>
      <c r="J625" s="7" t="s">
        <v>784</v>
      </c>
    </row>
    <row r="626" spans="1:10" ht="28.5" x14ac:dyDescent="0.2">
      <c r="A626" s="57">
        <v>622</v>
      </c>
      <c r="B626" s="19" t="s">
        <v>1107</v>
      </c>
      <c r="C626" s="61" t="s">
        <v>1230</v>
      </c>
      <c r="D626" s="9" t="s">
        <v>173</v>
      </c>
      <c r="E626" s="105" t="s">
        <v>1244</v>
      </c>
      <c r="F626" s="7">
        <v>30</v>
      </c>
      <c r="G626" s="7" t="s">
        <v>56</v>
      </c>
      <c r="H626" s="156">
        <v>50000</v>
      </c>
      <c r="I626" s="7" t="s">
        <v>38</v>
      </c>
      <c r="J626" s="7" t="s">
        <v>784</v>
      </c>
    </row>
    <row r="627" spans="1:10" ht="42.75" x14ac:dyDescent="0.2">
      <c r="A627" s="57">
        <v>623</v>
      </c>
      <c r="B627" s="19" t="s">
        <v>1107</v>
      </c>
      <c r="C627" s="61" t="s">
        <v>1231</v>
      </c>
      <c r="D627" s="9" t="s">
        <v>173</v>
      </c>
      <c r="E627" s="105" t="s">
        <v>1245</v>
      </c>
      <c r="F627" s="7">
        <v>10</v>
      </c>
      <c r="G627" s="7" t="s">
        <v>56</v>
      </c>
      <c r="H627" s="156">
        <v>40000</v>
      </c>
      <c r="I627" s="7" t="s">
        <v>38</v>
      </c>
      <c r="J627" s="7" t="s">
        <v>784</v>
      </c>
    </row>
    <row r="628" spans="1:10" ht="57" x14ac:dyDescent="0.2">
      <c r="A628" s="57">
        <v>624</v>
      </c>
      <c r="B628" s="19" t="s">
        <v>1107</v>
      </c>
      <c r="C628" s="61" t="s">
        <v>1232</v>
      </c>
      <c r="D628" s="9" t="s">
        <v>173</v>
      </c>
      <c r="E628" s="105" t="s">
        <v>1246</v>
      </c>
      <c r="F628" s="7">
        <v>1</v>
      </c>
      <c r="G628" s="7" t="s">
        <v>56</v>
      </c>
      <c r="H628" s="156">
        <v>50000</v>
      </c>
      <c r="I628" s="7" t="s">
        <v>38</v>
      </c>
      <c r="J628" s="7" t="s">
        <v>784</v>
      </c>
    </row>
    <row r="629" spans="1:10" ht="128.25" customHeight="1" x14ac:dyDescent="0.2">
      <c r="A629" s="57">
        <v>625</v>
      </c>
      <c r="B629" s="19" t="s">
        <v>1107</v>
      </c>
      <c r="C629" s="98" t="s">
        <v>1590</v>
      </c>
      <c r="D629" s="9" t="s">
        <v>173</v>
      </c>
      <c r="E629" s="105" t="s">
        <v>1247</v>
      </c>
      <c r="F629" s="7">
        <v>2</v>
      </c>
      <c r="G629" s="7" t="s">
        <v>56</v>
      </c>
      <c r="H629" s="156">
        <v>50000</v>
      </c>
      <c r="I629" s="7" t="s">
        <v>38</v>
      </c>
      <c r="J629" s="7" t="s">
        <v>784</v>
      </c>
    </row>
    <row r="630" spans="1:10" ht="57" x14ac:dyDescent="0.2">
      <c r="A630" s="57">
        <v>626</v>
      </c>
      <c r="B630" s="19" t="s">
        <v>1107</v>
      </c>
      <c r="C630" s="61" t="s">
        <v>1233</v>
      </c>
      <c r="D630" s="9" t="s">
        <v>173</v>
      </c>
      <c r="E630" s="105" t="s">
        <v>1248</v>
      </c>
      <c r="F630" s="7">
        <v>1</v>
      </c>
      <c r="G630" s="7" t="s">
        <v>56</v>
      </c>
      <c r="H630" s="156">
        <v>76000</v>
      </c>
      <c r="I630" s="7" t="s">
        <v>38</v>
      </c>
      <c r="J630" s="7" t="s">
        <v>784</v>
      </c>
    </row>
    <row r="631" spans="1:10" ht="57" x14ac:dyDescent="0.2">
      <c r="A631" s="57">
        <v>627</v>
      </c>
      <c r="B631" s="19" t="s">
        <v>1107</v>
      </c>
      <c r="C631" s="61" t="s">
        <v>1234</v>
      </c>
      <c r="D631" s="9" t="s">
        <v>173</v>
      </c>
      <c r="E631" s="105" t="s">
        <v>1249</v>
      </c>
      <c r="F631" s="7">
        <v>1</v>
      </c>
      <c r="G631" s="7" t="s">
        <v>56</v>
      </c>
      <c r="H631" s="156">
        <v>76000</v>
      </c>
      <c r="I631" s="7" t="s">
        <v>38</v>
      </c>
      <c r="J631" s="7" t="s">
        <v>784</v>
      </c>
    </row>
    <row r="632" spans="1:10" ht="42.75" x14ac:dyDescent="0.2">
      <c r="A632" s="57">
        <v>628</v>
      </c>
      <c r="B632" s="19" t="s">
        <v>1107</v>
      </c>
      <c r="C632" s="61" t="s">
        <v>1235</v>
      </c>
      <c r="D632" s="9" t="s">
        <v>173</v>
      </c>
      <c r="E632" s="105" t="s">
        <v>1250</v>
      </c>
      <c r="F632" s="7">
        <v>27</v>
      </c>
      <c r="G632" s="7" t="s">
        <v>56</v>
      </c>
      <c r="H632" s="156">
        <v>50000</v>
      </c>
      <c r="I632" s="7" t="s">
        <v>38</v>
      </c>
      <c r="J632" s="7" t="s">
        <v>784</v>
      </c>
    </row>
    <row r="633" spans="1:10" ht="42.75" x14ac:dyDescent="0.2">
      <c r="A633" s="57">
        <v>629</v>
      </c>
      <c r="B633" s="19" t="s">
        <v>1107</v>
      </c>
      <c r="C633" s="61" t="s">
        <v>1236</v>
      </c>
      <c r="D633" s="9" t="s">
        <v>173</v>
      </c>
      <c r="E633" s="105" t="s">
        <v>1251</v>
      </c>
      <c r="F633" s="7">
        <v>27</v>
      </c>
      <c r="G633" s="7" t="s">
        <v>56</v>
      </c>
      <c r="H633" s="156">
        <v>50000</v>
      </c>
      <c r="I633" s="7" t="s">
        <v>38</v>
      </c>
      <c r="J633" s="7" t="s">
        <v>784</v>
      </c>
    </row>
    <row r="634" spans="1:10" ht="42.75" x14ac:dyDescent="0.2">
      <c r="A634" s="57">
        <v>630</v>
      </c>
      <c r="B634" s="19" t="s">
        <v>1107</v>
      </c>
      <c r="C634" s="61" t="s">
        <v>1237</v>
      </c>
      <c r="D634" s="9" t="s">
        <v>173</v>
      </c>
      <c r="E634" s="105" t="s">
        <v>1252</v>
      </c>
      <c r="F634" s="7">
        <v>14</v>
      </c>
      <c r="G634" s="7" t="s">
        <v>56</v>
      </c>
      <c r="H634" s="156">
        <v>50000</v>
      </c>
      <c r="I634" s="7" t="s">
        <v>38</v>
      </c>
      <c r="J634" s="7" t="s">
        <v>784</v>
      </c>
    </row>
    <row r="635" spans="1:10" ht="57" x14ac:dyDescent="0.2">
      <c r="A635" s="57">
        <v>631</v>
      </c>
      <c r="B635" s="19" t="s">
        <v>1107</v>
      </c>
      <c r="C635" s="61" t="s">
        <v>1238</v>
      </c>
      <c r="D635" s="9" t="s">
        <v>173</v>
      </c>
      <c r="E635" s="105" t="s">
        <v>1253</v>
      </c>
      <c r="F635" s="7">
        <v>1</v>
      </c>
      <c r="G635" s="7" t="s">
        <v>56</v>
      </c>
      <c r="H635" s="156">
        <v>10000</v>
      </c>
      <c r="I635" s="7" t="s">
        <v>38</v>
      </c>
      <c r="J635" s="7" t="s">
        <v>784</v>
      </c>
    </row>
    <row r="636" spans="1:10" ht="42.75" x14ac:dyDescent="0.2">
      <c r="A636" s="57">
        <v>632</v>
      </c>
      <c r="B636" s="19" t="s">
        <v>1107</v>
      </c>
      <c r="C636" s="61" t="s">
        <v>1239</v>
      </c>
      <c r="D636" s="9" t="s">
        <v>173</v>
      </c>
      <c r="E636" s="105" t="s">
        <v>1254</v>
      </c>
      <c r="F636" s="7">
        <v>5</v>
      </c>
      <c r="G636" s="7" t="s">
        <v>56</v>
      </c>
      <c r="H636" s="156">
        <v>10000</v>
      </c>
      <c r="I636" s="7" t="s">
        <v>38</v>
      </c>
      <c r="J636" s="7" t="s">
        <v>784</v>
      </c>
    </row>
    <row r="637" spans="1:10" ht="42.75" x14ac:dyDescent="0.2">
      <c r="A637" s="57">
        <v>633</v>
      </c>
      <c r="B637" s="19" t="s">
        <v>1107</v>
      </c>
      <c r="C637" s="61" t="s">
        <v>1193</v>
      </c>
      <c r="D637" s="9" t="s">
        <v>173</v>
      </c>
      <c r="E637" s="105" t="s">
        <v>1206</v>
      </c>
      <c r="F637" s="7">
        <v>10</v>
      </c>
      <c r="G637" s="7" t="s">
        <v>56</v>
      </c>
      <c r="H637" s="156">
        <v>50000</v>
      </c>
      <c r="I637" s="7" t="s">
        <v>38</v>
      </c>
      <c r="J637" s="7" t="s">
        <v>784</v>
      </c>
    </row>
    <row r="638" spans="1:10" ht="28.5" x14ac:dyDescent="0.2">
      <c r="A638" s="57">
        <v>634</v>
      </c>
      <c r="B638" s="19" t="s">
        <v>1107</v>
      </c>
      <c r="C638" s="61" t="s">
        <v>1240</v>
      </c>
      <c r="D638" s="9" t="s">
        <v>173</v>
      </c>
      <c r="E638" s="105" t="s">
        <v>1255</v>
      </c>
      <c r="F638" s="7">
        <v>2</v>
      </c>
      <c r="G638" s="7" t="s">
        <v>56</v>
      </c>
      <c r="H638" s="156">
        <v>20000</v>
      </c>
      <c r="I638" s="7" t="s">
        <v>38</v>
      </c>
      <c r="J638" s="7" t="s">
        <v>784</v>
      </c>
    </row>
    <row r="639" spans="1:10" ht="42.75" x14ac:dyDescent="0.2">
      <c r="A639" s="57">
        <v>635</v>
      </c>
      <c r="B639" s="19" t="s">
        <v>1107</v>
      </c>
      <c r="C639" s="61" t="s">
        <v>1241</v>
      </c>
      <c r="D639" s="9" t="s">
        <v>173</v>
      </c>
      <c r="E639" s="105" t="s">
        <v>1256</v>
      </c>
      <c r="F639" s="7">
        <v>2</v>
      </c>
      <c r="G639" s="7" t="s">
        <v>56</v>
      </c>
      <c r="H639" s="156">
        <v>40000</v>
      </c>
      <c r="I639" s="7" t="s">
        <v>38</v>
      </c>
      <c r="J639" s="7" t="s">
        <v>784</v>
      </c>
    </row>
    <row r="640" spans="1:10" ht="57" x14ac:dyDescent="0.2">
      <c r="A640" s="57">
        <v>636</v>
      </c>
      <c r="B640" s="19" t="s">
        <v>1107</v>
      </c>
      <c r="C640" s="61" t="s">
        <v>1242</v>
      </c>
      <c r="D640" s="9" t="s">
        <v>173</v>
      </c>
      <c r="E640" s="105" t="s">
        <v>1257</v>
      </c>
      <c r="F640" s="7">
        <v>2</v>
      </c>
      <c r="G640" s="7" t="s">
        <v>56</v>
      </c>
      <c r="H640" s="156">
        <v>50000</v>
      </c>
      <c r="I640" s="7" t="s">
        <v>38</v>
      </c>
      <c r="J640" s="7" t="s">
        <v>784</v>
      </c>
    </row>
    <row r="641" spans="1:10" ht="57" x14ac:dyDescent="0.2">
      <c r="A641" s="57">
        <v>637</v>
      </c>
      <c r="B641" s="19" t="s">
        <v>1107</v>
      </c>
      <c r="C641" s="61" t="s">
        <v>1243</v>
      </c>
      <c r="D641" s="9" t="s">
        <v>173</v>
      </c>
      <c r="E641" s="105" t="s">
        <v>1258</v>
      </c>
      <c r="F641" s="7">
        <v>1</v>
      </c>
      <c r="G641" s="7" t="s">
        <v>56</v>
      </c>
      <c r="H641" s="156">
        <v>50000</v>
      </c>
      <c r="I641" s="7" t="s">
        <v>38</v>
      </c>
      <c r="J641" s="7" t="s">
        <v>784</v>
      </c>
    </row>
    <row r="642" spans="1:10" ht="28.5" x14ac:dyDescent="0.2">
      <c r="A642" s="57">
        <v>638</v>
      </c>
      <c r="B642" s="19" t="s">
        <v>1107</v>
      </c>
      <c r="C642" s="98" t="s">
        <v>1591</v>
      </c>
      <c r="D642" s="9" t="s">
        <v>173</v>
      </c>
      <c r="E642" s="105" t="s">
        <v>1259</v>
      </c>
      <c r="F642" s="7">
        <v>20</v>
      </c>
      <c r="G642" s="7" t="s">
        <v>56</v>
      </c>
      <c r="H642" s="156">
        <v>50000</v>
      </c>
      <c r="I642" s="7" t="s">
        <v>38</v>
      </c>
      <c r="J642" s="7" t="s">
        <v>784</v>
      </c>
    </row>
    <row r="643" spans="1:10" ht="42.75" x14ac:dyDescent="0.2">
      <c r="A643" s="57">
        <v>639</v>
      </c>
      <c r="B643" s="19" t="s">
        <v>1107</v>
      </c>
      <c r="C643" s="98" t="s">
        <v>1592</v>
      </c>
      <c r="D643" s="9" t="s">
        <v>173</v>
      </c>
      <c r="E643" s="105" t="s">
        <v>1260</v>
      </c>
      <c r="F643" s="7">
        <v>20</v>
      </c>
      <c r="G643" s="7" t="s">
        <v>56</v>
      </c>
      <c r="H643" s="156">
        <v>60000</v>
      </c>
      <c r="I643" s="7" t="s">
        <v>38</v>
      </c>
      <c r="J643" s="7" t="s">
        <v>784</v>
      </c>
    </row>
    <row r="644" spans="1:10" ht="57" x14ac:dyDescent="0.2">
      <c r="A644" s="57">
        <v>640</v>
      </c>
      <c r="B644" s="19" t="s">
        <v>1107</v>
      </c>
      <c r="C644" s="98" t="s">
        <v>1593</v>
      </c>
      <c r="D644" s="9" t="s">
        <v>173</v>
      </c>
      <c r="E644" s="105" t="s">
        <v>1261</v>
      </c>
      <c r="F644" s="7">
        <v>20</v>
      </c>
      <c r="G644" s="7" t="s">
        <v>56</v>
      </c>
      <c r="H644" s="156">
        <v>40000</v>
      </c>
      <c r="I644" s="7" t="s">
        <v>38</v>
      </c>
      <c r="J644" s="7" t="s">
        <v>784</v>
      </c>
    </row>
    <row r="645" spans="1:10" ht="28.5" x14ac:dyDescent="0.2">
      <c r="A645" s="57">
        <v>641</v>
      </c>
      <c r="B645" s="19" t="s">
        <v>1107</v>
      </c>
      <c r="C645" s="98" t="s">
        <v>1594</v>
      </c>
      <c r="D645" s="9" t="s">
        <v>173</v>
      </c>
      <c r="E645" s="105" t="s">
        <v>1262</v>
      </c>
      <c r="F645" s="7">
        <v>200</v>
      </c>
      <c r="G645" s="7" t="s">
        <v>56</v>
      </c>
      <c r="H645" s="156">
        <v>50000</v>
      </c>
      <c r="I645" s="7" t="s">
        <v>38</v>
      </c>
      <c r="J645" s="7" t="s">
        <v>784</v>
      </c>
    </row>
    <row r="646" spans="1:10" ht="15" x14ac:dyDescent="0.25">
      <c r="A646" s="57">
        <v>642</v>
      </c>
      <c r="B646" s="138"/>
      <c r="C646" s="145"/>
      <c r="D646" s="132" t="s">
        <v>183</v>
      </c>
      <c r="E646" s="133" t="s">
        <v>184</v>
      </c>
      <c r="F646" s="4"/>
      <c r="G646" s="4"/>
      <c r="H646" s="155">
        <f>H647+H648+H649+H650+H651+H652+H653+H655+H654+H656+H657+H659+H658+H660+H662+H661+H663+H664+H665+H666+H667+H668+H669+H670+H671+H672+H673</f>
        <v>5000000</v>
      </c>
      <c r="I646" s="4"/>
      <c r="J646" s="4"/>
    </row>
    <row r="647" spans="1:10" ht="28.5" x14ac:dyDescent="0.2">
      <c r="A647" s="57">
        <v>643</v>
      </c>
      <c r="B647" s="31" t="s">
        <v>788</v>
      </c>
      <c r="C647" s="107" t="s">
        <v>1491</v>
      </c>
      <c r="D647" s="9" t="s">
        <v>183</v>
      </c>
      <c r="E647" s="65" t="s">
        <v>789</v>
      </c>
      <c r="F647" s="7">
        <v>20000</v>
      </c>
      <c r="G647" s="7" t="s">
        <v>56</v>
      </c>
      <c r="H647" s="59">
        <v>630000</v>
      </c>
      <c r="I647" s="7" t="s">
        <v>38</v>
      </c>
      <c r="J647" s="7" t="s">
        <v>1646</v>
      </c>
    </row>
    <row r="648" spans="1:10" ht="28.5" x14ac:dyDescent="0.2">
      <c r="A648" s="57">
        <v>644</v>
      </c>
      <c r="B648" s="19" t="s">
        <v>783</v>
      </c>
      <c r="C648" s="107" t="s">
        <v>1004</v>
      </c>
      <c r="D648" s="146" t="s">
        <v>183</v>
      </c>
      <c r="E648" s="78" t="s">
        <v>1009</v>
      </c>
      <c r="F648" s="31">
        <v>30</v>
      </c>
      <c r="G648" s="31" t="s">
        <v>56</v>
      </c>
      <c r="H648" s="156">
        <v>50000</v>
      </c>
      <c r="I648" s="7" t="s">
        <v>1003</v>
      </c>
      <c r="J648" s="7" t="s">
        <v>799</v>
      </c>
    </row>
    <row r="649" spans="1:10" ht="42.75" x14ac:dyDescent="0.2">
      <c r="A649" s="57">
        <v>645</v>
      </c>
      <c r="B649" s="19" t="s">
        <v>783</v>
      </c>
      <c r="C649" s="124" t="s">
        <v>1633</v>
      </c>
      <c r="D649" s="146" t="s">
        <v>183</v>
      </c>
      <c r="E649" s="78" t="s">
        <v>1010</v>
      </c>
      <c r="F649" s="31">
        <v>800</v>
      </c>
      <c r="G649" s="31" t="s">
        <v>1549</v>
      </c>
      <c r="H649" s="156">
        <v>169600</v>
      </c>
      <c r="I649" s="7" t="s">
        <v>1003</v>
      </c>
      <c r="J649" s="7" t="s">
        <v>799</v>
      </c>
    </row>
    <row r="650" spans="1:10" ht="57" x14ac:dyDescent="0.2">
      <c r="A650" s="57">
        <v>646</v>
      </c>
      <c r="B650" s="19" t="s">
        <v>783</v>
      </c>
      <c r="C650" s="124" t="s">
        <v>1632</v>
      </c>
      <c r="D650" s="9" t="s">
        <v>183</v>
      </c>
      <c r="E650" s="113" t="s">
        <v>1011</v>
      </c>
      <c r="F650" s="31">
        <v>90</v>
      </c>
      <c r="G650" s="31" t="s">
        <v>56</v>
      </c>
      <c r="H650" s="156">
        <v>98000</v>
      </c>
      <c r="I650" s="7" t="s">
        <v>1003</v>
      </c>
      <c r="J650" s="7" t="s">
        <v>799</v>
      </c>
    </row>
    <row r="651" spans="1:10" ht="57" x14ac:dyDescent="0.2">
      <c r="A651" s="57">
        <v>647</v>
      </c>
      <c r="B651" s="19" t="s">
        <v>783</v>
      </c>
      <c r="C651" s="124" t="s">
        <v>1631</v>
      </c>
      <c r="D651" s="9" t="s">
        <v>183</v>
      </c>
      <c r="E651" s="114" t="s">
        <v>1012</v>
      </c>
      <c r="F651" s="31">
        <v>600</v>
      </c>
      <c r="G651" s="31" t="s">
        <v>56</v>
      </c>
      <c r="H651" s="156">
        <v>340000</v>
      </c>
      <c r="I651" s="7" t="s">
        <v>1003</v>
      </c>
      <c r="J651" s="7" t="s">
        <v>799</v>
      </c>
    </row>
    <row r="652" spans="1:10" ht="42.75" x14ac:dyDescent="0.2">
      <c r="A652" s="57">
        <v>648</v>
      </c>
      <c r="B652" s="19" t="s">
        <v>783</v>
      </c>
      <c r="C652" s="124" t="s">
        <v>1477</v>
      </c>
      <c r="D652" s="9" t="s">
        <v>183</v>
      </c>
      <c r="E652" s="115" t="s">
        <v>1013</v>
      </c>
      <c r="F652" s="31">
        <v>50</v>
      </c>
      <c r="G652" s="31" t="s">
        <v>56</v>
      </c>
      <c r="H652" s="156">
        <v>11900</v>
      </c>
      <c r="I652" s="7" t="s">
        <v>1003</v>
      </c>
      <c r="J652" s="7" t="s">
        <v>799</v>
      </c>
    </row>
    <row r="653" spans="1:10" ht="57" x14ac:dyDescent="0.2">
      <c r="A653" s="57">
        <v>649</v>
      </c>
      <c r="B653" s="19" t="s">
        <v>783</v>
      </c>
      <c r="C653" s="124" t="s">
        <v>1479</v>
      </c>
      <c r="D653" s="9" t="s">
        <v>183</v>
      </c>
      <c r="E653" s="116" t="s">
        <v>1014</v>
      </c>
      <c r="F653" s="31">
        <v>100</v>
      </c>
      <c r="G653" s="31" t="s">
        <v>56</v>
      </c>
      <c r="H653" s="156">
        <v>263000</v>
      </c>
      <c r="I653" s="7" t="s">
        <v>1003</v>
      </c>
      <c r="J653" s="7" t="s">
        <v>799</v>
      </c>
    </row>
    <row r="654" spans="1:10" ht="42.75" x14ac:dyDescent="0.2">
      <c r="A654" s="57">
        <v>650</v>
      </c>
      <c r="B654" s="19" t="s">
        <v>783</v>
      </c>
      <c r="C654" s="124" t="s">
        <v>1478</v>
      </c>
      <c r="D654" s="9" t="s">
        <v>183</v>
      </c>
      <c r="E654" s="112" t="s">
        <v>1015</v>
      </c>
      <c r="F654" s="31">
        <v>30</v>
      </c>
      <c r="G654" s="31" t="s">
        <v>56</v>
      </c>
      <c r="H654" s="156">
        <v>10000</v>
      </c>
      <c r="I654" s="7" t="s">
        <v>1003</v>
      </c>
      <c r="J654" s="7" t="s">
        <v>799</v>
      </c>
    </row>
    <row r="655" spans="1:10" ht="57" x14ac:dyDescent="0.2">
      <c r="A655" s="57">
        <v>651</v>
      </c>
      <c r="B655" s="19" t="s">
        <v>783</v>
      </c>
      <c r="C655" s="107" t="s">
        <v>1005</v>
      </c>
      <c r="D655" s="9" t="s">
        <v>183</v>
      </c>
      <c r="E655" s="112" t="s">
        <v>1016</v>
      </c>
      <c r="F655" s="31">
        <v>3</v>
      </c>
      <c r="G655" s="31" t="s">
        <v>56</v>
      </c>
      <c r="H655" s="156">
        <v>8000</v>
      </c>
      <c r="I655" s="7" t="s">
        <v>1003</v>
      </c>
      <c r="J655" s="7" t="s">
        <v>799</v>
      </c>
    </row>
    <row r="656" spans="1:10" ht="71.25" x14ac:dyDescent="0.2">
      <c r="A656" s="57">
        <v>652</v>
      </c>
      <c r="B656" s="19" t="s">
        <v>783</v>
      </c>
      <c r="C656" s="124" t="s">
        <v>1480</v>
      </c>
      <c r="D656" s="9" t="s">
        <v>183</v>
      </c>
      <c r="E656" s="112" t="s">
        <v>1017</v>
      </c>
      <c r="F656" s="31">
        <v>400</v>
      </c>
      <c r="G656" s="31" t="s">
        <v>56</v>
      </c>
      <c r="H656" s="156">
        <v>860000</v>
      </c>
      <c r="I656" s="7" t="s">
        <v>1003</v>
      </c>
      <c r="J656" s="7" t="s">
        <v>799</v>
      </c>
    </row>
    <row r="657" spans="1:10" ht="57" x14ac:dyDescent="0.2">
      <c r="A657" s="57">
        <v>653</v>
      </c>
      <c r="B657" s="19" t="s">
        <v>783</v>
      </c>
      <c r="C657" s="124" t="s">
        <v>1482</v>
      </c>
      <c r="D657" s="9" t="s">
        <v>183</v>
      </c>
      <c r="E657" s="112" t="s">
        <v>1018</v>
      </c>
      <c r="F657" s="31">
        <v>50</v>
      </c>
      <c r="G657" s="31" t="s">
        <v>56</v>
      </c>
      <c r="H657" s="156">
        <v>127000</v>
      </c>
      <c r="I657" s="7" t="s">
        <v>1003</v>
      </c>
      <c r="J657" s="7" t="s">
        <v>799</v>
      </c>
    </row>
    <row r="658" spans="1:10" ht="71.25" x14ac:dyDescent="0.2">
      <c r="A658" s="57">
        <v>654</v>
      </c>
      <c r="B658" s="19" t="s">
        <v>783</v>
      </c>
      <c r="C658" s="124" t="s">
        <v>1481</v>
      </c>
      <c r="D658" s="9" t="s">
        <v>183</v>
      </c>
      <c r="E658" s="112" t="s">
        <v>1019</v>
      </c>
      <c r="F658" s="31">
        <v>30</v>
      </c>
      <c r="G658" s="31" t="s">
        <v>56</v>
      </c>
      <c r="H658" s="156">
        <v>54000</v>
      </c>
      <c r="I658" s="7" t="s">
        <v>1003</v>
      </c>
      <c r="J658" s="7" t="s">
        <v>799</v>
      </c>
    </row>
    <row r="659" spans="1:10" ht="42.75" x14ac:dyDescent="0.2">
      <c r="A659" s="57">
        <v>655</v>
      </c>
      <c r="B659" s="19" t="s">
        <v>783</v>
      </c>
      <c r="C659" s="107" t="s">
        <v>1006</v>
      </c>
      <c r="D659" s="9" t="s">
        <v>183</v>
      </c>
      <c r="E659" s="112" t="s">
        <v>1020</v>
      </c>
      <c r="F659" s="31">
        <v>200</v>
      </c>
      <c r="G659" s="31" t="s">
        <v>56</v>
      </c>
      <c r="H659" s="156">
        <v>160000</v>
      </c>
      <c r="I659" s="7" t="s">
        <v>1003</v>
      </c>
      <c r="J659" s="7" t="s">
        <v>799</v>
      </c>
    </row>
    <row r="660" spans="1:10" ht="57" x14ac:dyDescent="0.2">
      <c r="A660" s="57">
        <v>656</v>
      </c>
      <c r="B660" s="19" t="s">
        <v>783</v>
      </c>
      <c r="C660" s="107" t="s">
        <v>1007</v>
      </c>
      <c r="D660" s="9" t="s">
        <v>183</v>
      </c>
      <c r="E660" s="112" t="s">
        <v>1021</v>
      </c>
      <c r="F660" s="31">
        <v>100</v>
      </c>
      <c r="G660" s="31" t="s">
        <v>56</v>
      </c>
      <c r="H660" s="156">
        <v>14000</v>
      </c>
      <c r="I660" s="7" t="s">
        <v>1003</v>
      </c>
      <c r="J660" s="7" t="s">
        <v>799</v>
      </c>
    </row>
    <row r="661" spans="1:10" ht="28.5" x14ac:dyDescent="0.2">
      <c r="A661" s="57">
        <v>657</v>
      </c>
      <c r="B661" s="19" t="s">
        <v>783</v>
      </c>
      <c r="C661" s="107" t="s">
        <v>1008</v>
      </c>
      <c r="D661" s="9" t="s">
        <v>183</v>
      </c>
      <c r="E661" s="112" t="s">
        <v>1022</v>
      </c>
      <c r="F661" s="31">
        <v>150</v>
      </c>
      <c r="G661" s="31" t="s">
        <v>56</v>
      </c>
      <c r="H661" s="156">
        <v>270000</v>
      </c>
      <c r="I661" s="7" t="s">
        <v>1003</v>
      </c>
      <c r="J661" s="7" t="s">
        <v>799</v>
      </c>
    </row>
    <row r="662" spans="1:10" ht="42.75" x14ac:dyDescent="0.2">
      <c r="A662" s="57">
        <v>658</v>
      </c>
      <c r="B662" s="19" t="s">
        <v>783</v>
      </c>
      <c r="C662" s="124" t="s">
        <v>1483</v>
      </c>
      <c r="D662" s="9" t="s">
        <v>183</v>
      </c>
      <c r="E662" s="112" t="s">
        <v>1023</v>
      </c>
      <c r="F662" s="31">
        <v>5</v>
      </c>
      <c r="G662" s="31" t="s">
        <v>56</v>
      </c>
      <c r="H662" s="156">
        <v>11000</v>
      </c>
      <c r="I662" s="7" t="s">
        <v>1003</v>
      </c>
      <c r="J662" s="7" t="s">
        <v>799</v>
      </c>
    </row>
    <row r="663" spans="1:10" ht="99.75" x14ac:dyDescent="0.2">
      <c r="A663" s="57">
        <v>659</v>
      </c>
      <c r="B663" s="19" t="s">
        <v>783</v>
      </c>
      <c r="C663" s="124" t="s">
        <v>1484</v>
      </c>
      <c r="D663" s="9" t="s">
        <v>183</v>
      </c>
      <c r="E663" s="112" t="s">
        <v>1024</v>
      </c>
      <c r="F663" s="31">
        <v>6</v>
      </c>
      <c r="G663" s="31" t="s">
        <v>56</v>
      </c>
      <c r="H663" s="156">
        <v>12000</v>
      </c>
      <c r="I663" s="7" t="s">
        <v>1003</v>
      </c>
      <c r="J663" s="7" t="s">
        <v>799</v>
      </c>
    </row>
    <row r="664" spans="1:10" ht="71.25" x14ac:dyDescent="0.2">
      <c r="A664" s="57">
        <v>660</v>
      </c>
      <c r="B664" s="19" t="s">
        <v>783</v>
      </c>
      <c r="C664" s="124" t="s">
        <v>1488</v>
      </c>
      <c r="D664" s="9" t="s">
        <v>183</v>
      </c>
      <c r="E664" s="112" t="s">
        <v>1025</v>
      </c>
      <c r="F664" s="31">
        <v>60</v>
      </c>
      <c r="G664" s="31" t="s">
        <v>56</v>
      </c>
      <c r="H664" s="156">
        <v>21000</v>
      </c>
      <c r="I664" s="7" t="s">
        <v>1003</v>
      </c>
      <c r="J664" s="7" t="s">
        <v>799</v>
      </c>
    </row>
    <row r="665" spans="1:10" ht="57" x14ac:dyDescent="0.2">
      <c r="A665" s="57">
        <v>661</v>
      </c>
      <c r="B665" s="19" t="s">
        <v>783</v>
      </c>
      <c r="C665" s="124" t="s">
        <v>1485</v>
      </c>
      <c r="D665" s="9" t="s">
        <v>183</v>
      </c>
      <c r="E665" s="112" t="s">
        <v>1026</v>
      </c>
      <c r="F665" s="31">
        <v>50</v>
      </c>
      <c r="G665" s="31" t="s">
        <v>56</v>
      </c>
      <c r="H665" s="156">
        <v>15000</v>
      </c>
      <c r="I665" s="7" t="s">
        <v>1003</v>
      </c>
      <c r="J665" s="7" t="s">
        <v>799</v>
      </c>
    </row>
    <row r="666" spans="1:10" ht="42.75" x14ac:dyDescent="0.2">
      <c r="A666" s="57">
        <v>662</v>
      </c>
      <c r="B666" s="19" t="s">
        <v>783</v>
      </c>
      <c r="C666" s="124" t="s">
        <v>1487</v>
      </c>
      <c r="D666" s="9" t="s">
        <v>183</v>
      </c>
      <c r="E666" s="112" t="s">
        <v>1027</v>
      </c>
      <c r="F666" s="31">
        <v>15</v>
      </c>
      <c r="G666" s="31" t="s">
        <v>56</v>
      </c>
      <c r="H666" s="156">
        <v>49000</v>
      </c>
      <c r="I666" s="7" t="s">
        <v>1003</v>
      </c>
      <c r="J666" s="7" t="s">
        <v>799</v>
      </c>
    </row>
    <row r="667" spans="1:10" ht="42.75" x14ac:dyDescent="0.2">
      <c r="A667" s="57">
        <v>663</v>
      </c>
      <c r="B667" s="19" t="s">
        <v>783</v>
      </c>
      <c r="C667" s="124" t="s">
        <v>1486</v>
      </c>
      <c r="D667" s="9" t="s">
        <v>183</v>
      </c>
      <c r="E667" s="112" t="s">
        <v>1028</v>
      </c>
      <c r="F667" s="31">
        <v>100</v>
      </c>
      <c r="G667" s="31" t="s">
        <v>56</v>
      </c>
      <c r="H667" s="156">
        <v>78000</v>
      </c>
      <c r="I667" s="7" t="s">
        <v>1003</v>
      </c>
      <c r="J667" s="7" t="s">
        <v>799</v>
      </c>
    </row>
    <row r="668" spans="1:10" ht="57" x14ac:dyDescent="0.2">
      <c r="A668" s="57">
        <v>664</v>
      </c>
      <c r="B668" s="19" t="s">
        <v>783</v>
      </c>
      <c r="C668" s="124" t="s">
        <v>1489</v>
      </c>
      <c r="D668" s="9" t="s">
        <v>183</v>
      </c>
      <c r="E668" s="112" t="s">
        <v>1029</v>
      </c>
      <c r="F668" s="31">
        <v>5</v>
      </c>
      <c r="G668" s="31" t="s">
        <v>56</v>
      </c>
      <c r="H668" s="156">
        <v>9500</v>
      </c>
      <c r="I668" s="7" t="s">
        <v>1003</v>
      </c>
      <c r="J668" s="7" t="s">
        <v>799</v>
      </c>
    </row>
    <row r="669" spans="1:10" ht="57" x14ac:dyDescent="0.2">
      <c r="A669" s="57">
        <v>665</v>
      </c>
      <c r="B669" s="19" t="s">
        <v>783</v>
      </c>
      <c r="C669" s="124" t="s">
        <v>1490</v>
      </c>
      <c r="D669" s="9" t="s">
        <v>183</v>
      </c>
      <c r="E669" s="112" t="s">
        <v>1030</v>
      </c>
      <c r="F669" s="31">
        <v>50</v>
      </c>
      <c r="G669" s="31" t="s">
        <v>56</v>
      </c>
      <c r="H669" s="156">
        <v>69000</v>
      </c>
      <c r="I669" s="7" t="s">
        <v>1003</v>
      </c>
      <c r="J669" s="7" t="s">
        <v>799</v>
      </c>
    </row>
    <row r="670" spans="1:10" ht="57" x14ac:dyDescent="0.2">
      <c r="A670" s="57">
        <v>666</v>
      </c>
      <c r="B670" s="31" t="s">
        <v>1107</v>
      </c>
      <c r="C670" s="61" t="s">
        <v>1267</v>
      </c>
      <c r="D670" s="9" t="s">
        <v>183</v>
      </c>
      <c r="E670" s="105" t="s">
        <v>1263</v>
      </c>
      <c r="F670" s="7">
        <v>1</v>
      </c>
      <c r="G670" s="31" t="s">
        <v>56</v>
      </c>
      <c r="H670" s="156">
        <v>185000</v>
      </c>
      <c r="I670" s="7" t="s">
        <v>38</v>
      </c>
      <c r="J670" s="7" t="s">
        <v>799</v>
      </c>
    </row>
    <row r="671" spans="1:10" ht="71.25" x14ac:dyDescent="0.2">
      <c r="A671" s="57">
        <v>667</v>
      </c>
      <c r="B671" s="31" t="s">
        <v>1107</v>
      </c>
      <c r="C671" s="61" t="s">
        <v>1268</v>
      </c>
      <c r="D671" s="9" t="s">
        <v>183</v>
      </c>
      <c r="E671" s="105" t="s">
        <v>1264</v>
      </c>
      <c r="F671" s="7">
        <v>1</v>
      </c>
      <c r="G671" s="31" t="s">
        <v>56</v>
      </c>
      <c r="H671" s="156">
        <v>185000</v>
      </c>
      <c r="I671" s="7" t="s">
        <v>38</v>
      </c>
      <c r="J671" s="7" t="s">
        <v>799</v>
      </c>
    </row>
    <row r="672" spans="1:10" ht="28.5" x14ac:dyDescent="0.2">
      <c r="A672" s="57">
        <v>668</v>
      </c>
      <c r="B672" s="31" t="s">
        <v>1107</v>
      </c>
      <c r="C672" s="61" t="s">
        <v>1269</v>
      </c>
      <c r="D672" s="9" t="s">
        <v>183</v>
      </c>
      <c r="E672" s="105" t="s">
        <v>1265</v>
      </c>
      <c r="F672" s="14">
        <v>150</v>
      </c>
      <c r="G672" s="31" t="s">
        <v>56</v>
      </c>
      <c r="H672" s="156">
        <v>750000</v>
      </c>
      <c r="I672" s="14" t="s">
        <v>38</v>
      </c>
      <c r="J672" s="7" t="s">
        <v>799</v>
      </c>
    </row>
    <row r="673" spans="1:10" ht="28.5" x14ac:dyDescent="0.2">
      <c r="A673" s="57">
        <v>669</v>
      </c>
      <c r="B673" s="31" t="s">
        <v>1107</v>
      </c>
      <c r="C673" s="186" t="s">
        <v>1647</v>
      </c>
      <c r="D673" s="9" t="s">
        <v>183</v>
      </c>
      <c r="E673" s="33" t="s">
        <v>1266</v>
      </c>
      <c r="F673" s="7">
        <v>220</v>
      </c>
      <c r="G673" s="31" t="s">
        <v>56</v>
      </c>
      <c r="H673" s="156">
        <v>550000</v>
      </c>
      <c r="I673" s="7" t="s">
        <v>38</v>
      </c>
      <c r="J673" s="7" t="s">
        <v>799</v>
      </c>
    </row>
    <row r="674" spans="1:10" ht="15" x14ac:dyDescent="0.25">
      <c r="A674" s="57">
        <v>670</v>
      </c>
      <c r="B674" s="138"/>
      <c r="C674" s="135"/>
      <c r="D674" s="132" t="s">
        <v>185</v>
      </c>
      <c r="E674" s="133" t="s">
        <v>186</v>
      </c>
      <c r="F674" s="4"/>
      <c r="G674" s="4"/>
      <c r="H674" s="155">
        <f>H675+H676+H677+H678+H679+H680+H681+H682+H683+H684+H685+H686+H687+H688+H689+H690+H691+H692+H693+H694+H695+H696+H697+H698+H699+H700+H701+H702+H703+H704+H705+H706+H707+H708+H709+H710+H711+H713+H714+H715+H716+H717+H718+H719+H721+H720+H722+H723+H724+H725+H726+H727+H728</f>
        <v>6000000</v>
      </c>
      <c r="I674" s="4"/>
      <c r="J674" s="4"/>
    </row>
    <row r="675" spans="1:10" ht="57" x14ac:dyDescent="0.2">
      <c r="A675" s="57">
        <v>671</v>
      </c>
      <c r="B675" s="31" t="s">
        <v>783</v>
      </c>
      <c r="C675" s="61" t="s">
        <v>1648</v>
      </c>
      <c r="D675" s="7" t="s">
        <v>185</v>
      </c>
      <c r="E675" s="73" t="s">
        <v>785</v>
      </c>
      <c r="F675" s="7">
        <v>1</v>
      </c>
      <c r="G675" s="7" t="s">
        <v>56</v>
      </c>
      <c r="H675" s="59">
        <v>200000</v>
      </c>
      <c r="I675" s="7" t="s">
        <v>38</v>
      </c>
      <c r="J675" s="7" t="s">
        <v>784</v>
      </c>
    </row>
    <row r="676" spans="1:10" ht="57" x14ac:dyDescent="0.2">
      <c r="A676" s="57">
        <v>672</v>
      </c>
      <c r="B676" s="31" t="s">
        <v>783</v>
      </c>
      <c r="C676" s="61" t="s">
        <v>787</v>
      </c>
      <c r="D676" s="7" t="s">
        <v>185</v>
      </c>
      <c r="E676" s="73" t="s">
        <v>786</v>
      </c>
      <c r="F676" s="7">
        <v>2</v>
      </c>
      <c r="G676" s="7" t="s">
        <v>56</v>
      </c>
      <c r="H676" s="59">
        <v>100000</v>
      </c>
      <c r="I676" s="7" t="s">
        <v>38</v>
      </c>
      <c r="J676" s="7" t="s">
        <v>784</v>
      </c>
    </row>
    <row r="677" spans="1:10" ht="42.75" x14ac:dyDescent="0.2">
      <c r="A677" s="57">
        <v>673</v>
      </c>
      <c r="B677" s="31" t="s">
        <v>61</v>
      </c>
      <c r="C677" s="61" t="s">
        <v>187</v>
      </c>
      <c r="D677" s="7" t="s">
        <v>185</v>
      </c>
      <c r="E677" s="74" t="s">
        <v>188</v>
      </c>
      <c r="F677" s="7">
        <v>3</v>
      </c>
      <c r="G677" s="7" t="s">
        <v>56</v>
      </c>
      <c r="H677" s="59">
        <v>150000</v>
      </c>
      <c r="I677" s="7" t="s">
        <v>38</v>
      </c>
      <c r="J677" s="7" t="s">
        <v>784</v>
      </c>
    </row>
    <row r="678" spans="1:10" ht="42.75" x14ac:dyDescent="0.2">
      <c r="A678" s="57">
        <v>674</v>
      </c>
      <c r="B678" s="31" t="s">
        <v>61</v>
      </c>
      <c r="C678" s="61" t="s">
        <v>189</v>
      </c>
      <c r="D678" s="7" t="s">
        <v>185</v>
      </c>
      <c r="E678" s="74" t="s">
        <v>190</v>
      </c>
      <c r="F678" s="7">
        <v>2</v>
      </c>
      <c r="G678" s="7" t="s">
        <v>56</v>
      </c>
      <c r="H678" s="59">
        <v>16700</v>
      </c>
      <c r="I678" s="7" t="s">
        <v>38</v>
      </c>
      <c r="J678" s="7" t="s">
        <v>784</v>
      </c>
    </row>
    <row r="679" spans="1:10" ht="42.75" x14ac:dyDescent="0.2">
      <c r="A679" s="57">
        <v>675</v>
      </c>
      <c r="B679" s="31" t="s">
        <v>61</v>
      </c>
      <c r="C679" s="61" t="s">
        <v>191</v>
      </c>
      <c r="D679" s="7" t="s">
        <v>185</v>
      </c>
      <c r="E679" s="74" t="s">
        <v>192</v>
      </c>
      <c r="F679" s="7">
        <v>2</v>
      </c>
      <c r="G679" s="7" t="s">
        <v>56</v>
      </c>
      <c r="H679" s="59">
        <v>14000</v>
      </c>
      <c r="I679" s="7" t="s">
        <v>38</v>
      </c>
      <c r="J679" s="7" t="s">
        <v>784</v>
      </c>
    </row>
    <row r="680" spans="1:10" ht="42.75" x14ac:dyDescent="0.2">
      <c r="A680" s="57">
        <v>676</v>
      </c>
      <c r="B680" s="31" t="s">
        <v>61</v>
      </c>
      <c r="C680" s="61" t="s">
        <v>191</v>
      </c>
      <c r="D680" s="7" t="s">
        <v>185</v>
      </c>
      <c r="E680" s="74" t="s">
        <v>193</v>
      </c>
      <c r="F680" s="7">
        <v>2</v>
      </c>
      <c r="G680" s="7" t="s">
        <v>56</v>
      </c>
      <c r="H680" s="59">
        <v>14000</v>
      </c>
      <c r="I680" s="7" t="s">
        <v>38</v>
      </c>
      <c r="J680" s="7" t="s">
        <v>784</v>
      </c>
    </row>
    <row r="681" spans="1:10" ht="42.75" x14ac:dyDescent="0.2">
      <c r="A681" s="57">
        <v>677</v>
      </c>
      <c r="B681" s="31" t="s">
        <v>61</v>
      </c>
      <c r="C681" s="61" t="s">
        <v>194</v>
      </c>
      <c r="D681" s="7" t="s">
        <v>185</v>
      </c>
      <c r="E681" s="82" t="s">
        <v>195</v>
      </c>
      <c r="F681" s="7">
        <v>2</v>
      </c>
      <c r="G681" s="7" t="s">
        <v>56</v>
      </c>
      <c r="H681" s="59">
        <v>20000</v>
      </c>
      <c r="I681" s="7" t="s">
        <v>38</v>
      </c>
      <c r="J681" s="7" t="s">
        <v>784</v>
      </c>
    </row>
    <row r="682" spans="1:10" ht="42.75" x14ac:dyDescent="0.2">
      <c r="A682" s="57">
        <v>678</v>
      </c>
      <c r="B682" s="31" t="s">
        <v>61</v>
      </c>
      <c r="C682" s="61" t="s">
        <v>196</v>
      </c>
      <c r="D682" s="7" t="s">
        <v>185</v>
      </c>
      <c r="E682" s="74" t="s">
        <v>197</v>
      </c>
      <c r="F682" s="7">
        <v>5</v>
      </c>
      <c r="G682" s="7" t="s">
        <v>56</v>
      </c>
      <c r="H682" s="59">
        <v>25000</v>
      </c>
      <c r="I682" s="7" t="s">
        <v>38</v>
      </c>
      <c r="J682" s="7" t="s">
        <v>784</v>
      </c>
    </row>
    <row r="683" spans="1:10" ht="42.75" x14ac:dyDescent="0.2">
      <c r="A683" s="57">
        <v>679</v>
      </c>
      <c r="B683" s="31" t="s">
        <v>61</v>
      </c>
      <c r="C683" s="61" t="s">
        <v>196</v>
      </c>
      <c r="D683" s="7" t="s">
        <v>185</v>
      </c>
      <c r="E683" s="74" t="s">
        <v>198</v>
      </c>
      <c r="F683" s="7">
        <v>2</v>
      </c>
      <c r="G683" s="7" t="s">
        <v>56</v>
      </c>
      <c r="H683" s="59">
        <v>40000</v>
      </c>
      <c r="I683" s="7" t="s">
        <v>38</v>
      </c>
      <c r="J683" s="7" t="s">
        <v>784</v>
      </c>
    </row>
    <row r="684" spans="1:10" ht="42.75" x14ac:dyDescent="0.2">
      <c r="A684" s="57">
        <v>680</v>
      </c>
      <c r="B684" s="31" t="s">
        <v>28</v>
      </c>
      <c r="C684" s="39" t="s">
        <v>199</v>
      </c>
      <c r="D684" s="7" t="s">
        <v>185</v>
      </c>
      <c r="E684" s="72" t="s">
        <v>200</v>
      </c>
      <c r="F684" s="7">
        <v>25</v>
      </c>
      <c r="G684" s="7" t="s">
        <v>56</v>
      </c>
      <c r="H684" s="59">
        <v>150000</v>
      </c>
      <c r="I684" s="7" t="s">
        <v>38</v>
      </c>
      <c r="J684" s="7" t="s">
        <v>784</v>
      </c>
    </row>
    <row r="685" spans="1:10" ht="42.75" x14ac:dyDescent="0.2">
      <c r="A685" s="57">
        <v>681</v>
      </c>
      <c r="B685" s="31" t="s">
        <v>28</v>
      </c>
      <c r="C685" s="39" t="s">
        <v>201</v>
      </c>
      <c r="D685" s="7" t="s">
        <v>185</v>
      </c>
      <c r="E685" s="72" t="s">
        <v>202</v>
      </c>
      <c r="F685" s="7">
        <v>10</v>
      </c>
      <c r="G685" s="7" t="s">
        <v>56</v>
      </c>
      <c r="H685" s="59">
        <v>35000</v>
      </c>
      <c r="I685" s="7" t="s">
        <v>38</v>
      </c>
      <c r="J685" s="7" t="s">
        <v>784</v>
      </c>
    </row>
    <row r="686" spans="1:10" ht="42.75" x14ac:dyDescent="0.2">
      <c r="A686" s="57">
        <v>682</v>
      </c>
      <c r="B686" s="31" t="s">
        <v>28</v>
      </c>
      <c r="C686" s="37" t="s">
        <v>189</v>
      </c>
      <c r="D686" s="7" t="s">
        <v>185</v>
      </c>
      <c r="E686" s="74" t="s">
        <v>188</v>
      </c>
      <c r="F686" s="7">
        <v>6</v>
      </c>
      <c r="G686" s="7" t="s">
        <v>56</v>
      </c>
      <c r="H686" s="59">
        <v>21000</v>
      </c>
      <c r="I686" s="7" t="s">
        <v>38</v>
      </c>
      <c r="J686" s="7" t="s">
        <v>784</v>
      </c>
    </row>
    <row r="687" spans="1:10" ht="42.75" x14ac:dyDescent="0.2">
      <c r="A687" s="57">
        <v>683</v>
      </c>
      <c r="B687" s="31" t="s">
        <v>28</v>
      </c>
      <c r="C687" s="37" t="s">
        <v>191</v>
      </c>
      <c r="D687" s="7" t="s">
        <v>185</v>
      </c>
      <c r="E687" s="74" t="s">
        <v>203</v>
      </c>
      <c r="F687" s="7">
        <v>3</v>
      </c>
      <c r="G687" s="7" t="s">
        <v>56</v>
      </c>
      <c r="H687" s="59">
        <v>21000</v>
      </c>
      <c r="I687" s="7" t="s">
        <v>38</v>
      </c>
      <c r="J687" s="7" t="s">
        <v>784</v>
      </c>
    </row>
    <row r="688" spans="1:10" ht="42.75" x14ac:dyDescent="0.2">
      <c r="A688" s="57">
        <v>684</v>
      </c>
      <c r="B688" s="31" t="s">
        <v>28</v>
      </c>
      <c r="C688" s="37" t="s">
        <v>191</v>
      </c>
      <c r="D688" s="7" t="s">
        <v>185</v>
      </c>
      <c r="E688" s="74" t="s">
        <v>190</v>
      </c>
      <c r="F688" s="7">
        <v>3</v>
      </c>
      <c r="G688" s="7" t="s">
        <v>56</v>
      </c>
      <c r="H688" s="59">
        <v>21000</v>
      </c>
      <c r="I688" s="7" t="s">
        <v>38</v>
      </c>
      <c r="J688" s="7" t="s">
        <v>784</v>
      </c>
    </row>
    <row r="689" spans="1:10" ht="42.75" x14ac:dyDescent="0.2">
      <c r="A689" s="57">
        <v>685</v>
      </c>
      <c r="B689" s="31" t="s">
        <v>31</v>
      </c>
      <c r="C689" s="21" t="s">
        <v>508</v>
      </c>
      <c r="D689" s="22" t="s">
        <v>185</v>
      </c>
      <c r="E689" s="73" t="s">
        <v>509</v>
      </c>
      <c r="F689" s="22">
        <v>500</v>
      </c>
      <c r="G689" s="24" t="s">
        <v>450</v>
      </c>
      <c r="H689" s="59">
        <v>250000</v>
      </c>
      <c r="I689" s="7" t="s">
        <v>38</v>
      </c>
      <c r="J689" s="7" t="s">
        <v>784</v>
      </c>
    </row>
    <row r="690" spans="1:10" ht="42.75" x14ac:dyDescent="0.2">
      <c r="A690" s="57">
        <v>686</v>
      </c>
      <c r="B690" s="31" t="s">
        <v>31</v>
      </c>
      <c r="C690" s="21" t="s">
        <v>201</v>
      </c>
      <c r="D690" s="22" t="s">
        <v>185</v>
      </c>
      <c r="E690" s="73" t="s">
        <v>202</v>
      </c>
      <c r="F690" s="22">
        <v>20</v>
      </c>
      <c r="G690" s="24" t="s">
        <v>56</v>
      </c>
      <c r="H690" s="59">
        <v>35000</v>
      </c>
      <c r="I690" s="7" t="s">
        <v>38</v>
      </c>
      <c r="J690" s="7" t="s">
        <v>784</v>
      </c>
    </row>
    <row r="691" spans="1:10" ht="42.75" x14ac:dyDescent="0.2">
      <c r="A691" s="57">
        <v>687</v>
      </c>
      <c r="B691" s="31" t="s">
        <v>31</v>
      </c>
      <c r="C691" s="21" t="s">
        <v>189</v>
      </c>
      <c r="D691" s="22" t="s">
        <v>185</v>
      </c>
      <c r="E691" s="73" t="s">
        <v>188</v>
      </c>
      <c r="F691" s="22">
        <v>50</v>
      </c>
      <c r="G691" s="24" t="s">
        <v>56</v>
      </c>
      <c r="H691" s="59">
        <v>150000</v>
      </c>
      <c r="I691" s="7" t="s">
        <v>38</v>
      </c>
      <c r="J691" s="7" t="s">
        <v>784</v>
      </c>
    </row>
    <row r="692" spans="1:10" ht="42.75" x14ac:dyDescent="0.2">
      <c r="A692" s="57">
        <v>688</v>
      </c>
      <c r="B692" s="31" t="s">
        <v>31</v>
      </c>
      <c r="C692" s="21" t="s">
        <v>510</v>
      </c>
      <c r="D692" s="22" t="s">
        <v>185</v>
      </c>
      <c r="E692" s="73" t="s">
        <v>511</v>
      </c>
      <c r="F692" s="22">
        <v>29</v>
      </c>
      <c r="G692" s="24" t="s">
        <v>276</v>
      </c>
      <c r="H692" s="59">
        <v>30000</v>
      </c>
      <c r="I692" s="7" t="s">
        <v>38</v>
      </c>
      <c r="J692" s="7" t="s">
        <v>784</v>
      </c>
    </row>
    <row r="693" spans="1:10" ht="42.75" x14ac:dyDescent="0.2">
      <c r="A693" s="57">
        <v>689</v>
      </c>
      <c r="B693" s="31" t="s">
        <v>61</v>
      </c>
      <c r="C693" s="21" t="s">
        <v>512</v>
      </c>
      <c r="D693" s="22" t="s">
        <v>185</v>
      </c>
      <c r="E693" s="73" t="s">
        <v>513</v>
      </c>
      <c r="F693" s="22">
        <v>2</v>
      </c>
      <c r="G693" s="24" t="s">
        <v>148</v>
      </c>
      <c r="H693" s="59">
        <v>60000</v>
      </c>
      <c r="I693" s="7" t="s">
        <v>38</v>
      </c>
      <c r="J693" s="7" t="s">
        <v>784</v>
      </c>
    </row>
    <row r="694" spans="1:10" ht="42.75" x14ac:dyDescent="0.2">
      <c r="A694" s="57">
        <v>690</v>
      </c>
      <c r="B694" s="31" t="s">
        <v>1660</v>
      </c>
      <c r="C694" s="21" t="s">
        <v>514</v>
      </c>
      <c r="D694" s="22" t="s">
        <v>185</v>
      </c>
      <c r="E694" s="73" t="s">
        <v>515</v>
      </c>
      <c r="F694" s="46">
        <v>15</v>
      </c>
      <c r="G694" s="24" t="s">
        <v>56</v>
      </c>
      <c r="H694" s="59">
        <v>104700</v>
      </c>
      <c r="I694" s="7" t="s">
        <v>38</v>
      </c>
      <c r="J694" s="7" t="s">
        <v>784</v>
      </c>
    </row>
    <row r="695" spans="1:10" ht="42.75" x14ac:dyDescent="0.2">
      <c r="A695" s="57">
        <v>691</v>
      </c>
      <c r="B695" s="31" t="s">
        <v>1660</v>
      </c>
      <c r="C695" s="21" t="s">
        <v>516</v>
      </c>
      <c r="D695" s="22" t="s">
        <v>185</v>
      </c>
      <c r="E695" s="73" t="s">
        <v>517</v>
      </c>
      <c r="F695" s="46">
        <v>12</v>
      </c>
      <c r="G695" s="24" t="s">
        <v>56</v>
      </c>
      <c r="H695" s="59">
        <v>79200</v>
      </c>
      <c r="I695" s="7" t="s">
        <v>38</v>
      </c>
      <c r="J695" s="7" t="s">
        <v>784</v>
      </c>
    </row>
    <row r="696" spans="1:10" ht="42.75" x14ac:dyDescent="0.2">
      <c r="A696" s="57">
        <v>692</v>
      </c>
      <c r="B696" s="31" t="s">
        <v>31</v>
      </c>
      <c r="C696" s="47" t="s">
        <v>1545</v>
      </c>
      <c r="D696" s="22" t="s">
        <v>185</v>
      </c>
      <c r="E696" s="73" t="s">
        <v>518</v>
      </c>
      <c r="F696" s="46">
        <v>70</v>
      </c>
      <c r="G696" s="24" t="s">
        <v>56</v>
      </c>
      <c r="H696" s="59">
        <v>66500</v>
      </c>
      <c r="I696" s="7" t="s">
        <v>38</v>
      </c>
      <c r="J696" s="7" t="s">
        <v>784</v>
      </c>
    </row>
    <row r="697" spans="1:10" ht="42.75" x14ac:dyDescent="0.2">
      <c r="A697" s="57">
        <v>693</v>
      </c>
      <c r="B697" s="31" t="s">
        <v>31</v>
      </c>
      <c r="C697" s="47" t="s">
        <v>512</v>
      </c>
      <c r="D697" s="46" t="s">
        <v>185</v>
      </c>
      <c r="E697" s="121" t="s">
        <v>513</v>
      </c>
      <c r="F697" s="22">
        <v>2</v>
      </c>
      <c r="G697" s="24" t="s">
        <v>1549</v>
      </c>
      <c r="H697" s="59">
        <v>60000</v>
      </c>
      <c r="I697" s="7" t="s">
        <v>38</v>
      </c>
      <c r="J697" s="7" t="s">
        <v>784</v>
      </c>
    </row>
    <row r="698" spans="1:10" ht="42.75" x14ac:dyDescent="0.2">
      <c r="A698" s="57">
        <v>694</v>
      </c>
      <c r="B698" s="31" t="s">
        <v>31</v>
      </c>
      <c r="C698" s="47" t="s">
        <v>1548</v>
      </c>
      <c r="D698" s="46" t="s">
        <v>185</v>
      </c>
      <c r="E698" s="121" t="s">
        <v>515</v>
      </c>
      <c r="F698" s="22">
        <v>54</v>
      </c>
      <c r="G698" s="24" t="s">
        <v>56</v>
      </c>
      <c r="H698" s="59">
        <v>104700</v>
      </c>
      <c r="I698" s="7" t="s">
        <v>38</v>
      </c>
      <c r="J698" s="7" t="s">
        <v>784</v>
      </c>
    </row>
    <row r="699" spans="1:10" ht="42.75" x14ac:dyDescent="0.2">
      <c r="A699" s="57">
        <v>695</v>
      </c>
      <c r="B699" s="31" t="s">
        <v>31</v>
      </c>
      <c r="C699" s="47" t="s">
        <v>1550</v>
      </c>
      <c r="D699" s="46" t="s">
        <v>185</v>
      </c>
      <c r="E699" s="121" t="s">
        <v>517</v>
      </c>
      <c r="F699" s="22">
        <v>12</v>
      </c>
      <c r="G699" s="24" t="s">
        <v>56</v>
      </c>
      <c r="H699" s="59">
        <v>79200</v>
      </c>
      <c r="I699" s="7" t="s">
        <v>38</v>
      </c>
      <c r="J699" s="7" t="s">
        <v>784</v>
      </c>
    </row>
    <row r="700" spans="1:10" ht="42.75" x14ac:dyDescent="0.2">
      <c r="A700" s="57">
        <v>696</v>
      </c>
      <c r="B700" s="31" t="s">
        <v>31</v>
      </c>
      <c r="C700" s="47" t="s">
        <v>1551</v>
      </c>
      <c r="D700" s="46" t="s">
        <v>185</v>
      </c>
      <c r="E700" s="121" t="s">
        <v>1547</v>
      </c>
      <c r="F700" s="22">
        <v>54</v>
      </c>
      <c r="G700" s="24" t="s">
        <v>56</v>
      </c>
      <c r="H700" s="59">
        <v>162000</v>
      </c>
      <c r="I700" s="7" t="s">
        <v>38</v>
      </c>
      <c r="J700" s="7" t="s">
        <v>784</v>
      </c>
    </row>
    <row r="701" spans="1:10" ht="42.75" x14ac:dyDescent="0.2">
      <c r="A701" s="57">
        <v>697</v>
      </c>
      <c r="B701" s="31" t="s">
        <v>31</v>
      </c>
      <c r="C701" s="21" t="s">
        <v>519</v>
      </c>
      <c r="D701" s="22" t="s">
        <v>185</v>
      </c>
      <c r="E701" s="120" t="s">
        <v>1546</v>
      </c>
      <c r="F701" s="22">
        <v>5</v>
      </c>
      <c r="G701" s="24" t="s">
        <v>56</v>
      </c>
      <c r="H701" s="59">
        <v>57000</v>
      </c>
      <c r="I701" s="7" t="s">
        <v>38</v>
      </c>
      <c r="J701" s="7" t="s">
        <v>784</v>
      </c>
    </row>
    <row r="702" spans="1:10" ht="71.25" x14ac:dyDescent="0.2">
      <c r="A702" s="57">
        <v>698</v>
      </c>
      <c r="B702" s="31" t="s">
        <v>31</v>
      </c>
      <c r="C702" s="21" t="s">
        <v>1454</v>
      </c>
      <c r="D702" s="22" t="s">
        <v>185</v>
      </c>
      <c r="E702" s="120" t="s">
        <v>1455</v>
      </c>
      <c r="F702" s="22">
        <v>40</v>
      </c>
      <c r="G702" s="24" t="s">
        <v>56</v>
      </c>
      <c r="H702" s="59">
        <v>100000</v>
      </c>
      <c r="I702" s="7" t="s">
        <v>38</v>
      </c>
      <c r="J702" s="7" t="s">
        <v>784</v>
      </c>
    </row>
    <row r="703" spans="1:10" ht="42.75" x14ac:dyDescent="0.2">
      <c r="A703" s="57">
        <v>699</v>
      </c>
      <c r="B703" s="31" t="s">
        <v>31</v>
      </c>
      <c r="C703" s="21" t="s">
        <v>520</v>
      </c>
      <c r="D703" s="22" t="s">
        <v>185</v>
      </c>
      <c r="E703" s="73" t="s">
        <v>521</v>
      </c>
      <c r="F703" s="22">
        <v>2</v>
      </c>
      <c r="G703" s="24" t="s">
        <v>522</v>
      </c>
      <c r="H703" s="59">
        <v>12000</v>
      </c>
      <c r="I703" s="7" t="s">
        <v>38</v>
      </c>
      <c r="J703" s="7" t="s">
        <v>784</v>
      </c>
    </row>
    <row r="704" spans="1:10" ht="42.75" x14ac:dyDescent="0.2">
      <c r="A704" s="57">
        <v>700</v>
      </c>
      <c r="B704" s="31" t="s">
        <v>31</v>
      </c>
      <c r="C704" s="21" t="s">
        <v>520</v>
      </c>
      <c r="D704" s="22" t="s">
        <v>185</v>
      </c>
      <c r="E704" s="73" t="s">
        <v>523</v>
      </c>
      <c r="F704" s="22">
        <v>12</v>
      </c>
      <c r="G704" s="24" t="s">
        <v>522</v>
      </c>
      <c r="H704" s="59">
        <v>72000</v>
      </c>
      <c r="I704" s="7" t="s">
        <v>38</v>
      </c>
      <c r="J704" s="7" t="s">
        <v>784</v>
      </c>
    </row>
    <row r="705" spans="1:10" ht="42.75" x14ac:dyDescent="0.2">
      <c r="A705" s="57">
        <v>701</v>
      </c>
      <c r="B705" s="31" t="s">
        <v>31</v>
      </c>
      <c r="C705" s="21" t="s">
        <v>520</v>
      </c>
      <c r="D705" s="22" t="s">
        <v>185</v>
      </c>
      <c r="E705" s="73" t="s">
        <v>524</v>
      </c>
      <c r="F705" s="22">
        <v>8</v>
      </c>
      <c r="G705" s="24" t="s">
        <v>522</v>
      </c>
      <c r="H705" s="59">
        <f>6000*8</f>
        <v>48000</v>
      </c>
      <c r="I705" s="7" t="s">
        <v>38</v>
      </c>
      <c r="J705" s="7" t="s">
        <v>784</v>
      </c>
    </row>
    <row r="706" spans="1:10" ht="42.75" x14ac:dyDescent="0.2">
      <c r="A706" s="57">
        <v>702</v>
      </c>
      <c r="B706" s="31" t="s">
        <v>31</v>
      </c>
      <c r="C706" s="21" t="s">
        <v>520</v>
      </c>
      <c r="D706" s="22" t="s">
        <v>185</v>
      </c>
      <c r="E706" s="73" t="s">
        <v>190</v>
      </c>
      <c r="F706" s="22">
        <v>16</v>
      </c>
      <c r="G706" s="24" t="s">
        <v>522</v>
      </c>
      <c r="H706" s="59">
        <v>96000</v>
      </c>
      <c r="I706" s="7" t="s">
        <v>38</v>
      </c>
      <c r="J706" s="7" t="s">
        <v>784</v>
      </c>
    </row>
    <row r="707" spans="1:10" ht="42.75" x14ac:dyDescent="0.2">
      <c r="A707" s="57">
        <v>703</v>
      </c>
      <c r="B707" s="31" t="s">
        <v>31</v>
      </c>
      <c r="C707" s="21" t="s">
        <v>520</v>
      </c>
      <c r="D707" s="22" t="s">
        <v>185</v>
      </c>
      <c r="E707" s="73" t="s">
        <v>525</v>
      </c>
      <c r="F707" s="22">
        <v>35</v>
      </c>
      <c r="G707" s="24" t="s">
        <v>522</v>
      </c>
      <c r="H707" s="59">
        <v>200000</v>
      </c>
      <c r="I707" s="7" t="s">
        <v>38</v>
      </c>
      <c r="J707" s="7" t="s">
        <v>784</v>
      </c>
    </row>
    <row r="708" spans="1:10" ht="42.75" x14ac:dyDescent="0.2">
      <c r="A708" s="57">
        <v>704</v>
      </c>
      <c r="B708" s="31" t="s">
        <v>31</v>
      </c>
      <c r="C708" s="21" t="s">
        <v>520</v>
      </c>
      <c r="D708" s="22" t="s">
        <v>185</v>
      </c>
      <c r="E708" s="73" t="s">
        <v>203</v>
      </c>
      <c r="F708" s="22">
        <v>30</v>
      </c>
      <c r="G708" s="24" t="s">
        <v>522</v>
      </c>
      <c r="H708" s="59">
        <v>150000</v>
      </c>
      <c r="I708" s="7" t="s">
        <v>38</v>
      </c>
      <c r="J708" s="7" t="s">
        <v>784</v>
      </c>
    </row>
    <row r="709" spans="1:10" ht="42.75" x14ac:dyDescent="0.2">
      <c r="A709" s="57">
        <v>705</v>
      </c>
      <c r="B709" s="31" t="s">
        <v>31</v>
      </c>
      <c r="C709" s="21" t="s">
        <v>520</v>
      </c>
      <c r="D709" s="22" t="s">
        <v>185</v>
      </c>
      <c r="E709" s="73" t="s">
        <v>192</v>
      </c>
      <c r="F709" s="22">
        <v>20</v>
      </c>
      <c r="G709" s="24" t="s">
        <v>522</v>
      </c>
      <c r="H709" s="59">
        <v>120000</v>
      </c>
      <c r="I709" s="7" t="s">
        <v>38</v>
      </c>
      <c r="J709" s="7" t="s">
        <v>784</v>
      </c>
    </row>
    <row r="710" spans="1:10" ht="42.75" x14ac:dyDescent="0.2">
      <c r="A710" s="57">
        <v>706</v>
      </c>
      <c r="B710" s="31" t="s">
        <v>31</v>
      </c>
      <c r="C710" s="21" t="s">
        <v>520</v>
      </c>
      <c r="D710" s="22" t="s">
        <v>185</v>
      </c>
      <c r="E710" s="73" t="s">
        <v>193</v>
      </c>
      <c r="F710" s="22">
        <v>6</v>
      </c>
      <c r="G710" s="24" t="s">
        <v>522</v>
      </c>
      <c r="H710" s="59">
        <v>36000</v>
      </c>
      <c r="I710" s="7" t="s">
        <v>38</v>
      </c>
      <c r="J710" s="7" t="s">
        <v>784</v>
      </c>
    </row>
    <row r="711" spans="1:10" ht="42.75" x14ac:dyDescent="0.2">
      <c r="A711" s="57">
        <v>707</v>
      </c>
      <c r="B711" s="31" t="s">
        <v>31</v>
      </c>
      <c r="C711" s="21" t="s">
        <v>520</v>
      </c>
      <c r="D711" s="22" t="s">
        <v>185</v>
      </c>
      <c r="E711" s="73" t="s">
        <v>526</v>
      </c>
      <c r="F711" s="22">
        <v>6</v>
      </c>
      <c r="G711" s="24" t="s">
        <v>522</v>
      </c>
      <c r="H711" s="59">
        <v>36000</v>
      </c>
      <c r="I711" s="7" t="s">
        <v>38</v>
      </c>
      <c r="J711" s="7" t="s">
        <v>784</v>
      </c>
    </row>
    <row r="712" spans="1:10" ht="42.75" x14ac:dyDescent="0.2">
      <c r="A712" s="57">
        <v>708</v>
      </c>
      <c r="B712" s="31" t="s">
        <v>31</v>
      </c>
      <c r="C712" s="21" t="s">
        <v>527</v>
      </c>
      <c r="D712" s="22" t="s">
        <v>185</v>
      </c>
      <c r="E712" s="73" t="s">
        <v>528</v>
      </c>
      <c r="F712" s="22">
        <v>50</v>
      </c>
      <c r="G712" s="24" t="s">
        <v>522</v>
      </c>
      <c r="H712" s="59">
        <v>85000</v>
      </c>
      <c r="I712" s="7" t="s">
        <v>38</v>
      </c>
      <c r="J712" s="7" t="s">
        <v>784</v>
      </c>
    </row>
    <row r="713" spans="1:10" ht="42.75" x14ac:dyDescent="0.2">
      <c r="A713" s="57">
        <v>709</v>
      </c>
      <c r="B713" s="31" t="s">
        <v>31</v>
      </c>
      <c r="C713" s="21" t="s">
        <v>529</v>
      </c>
      <c r="D713" s="22" t="s">
        <v>185</v>
      </c>
      <c r="E713" s="73" t="s">
        <v>530</v>
      </c>
      <c r="F713" s="22">
        <v>30</v>
      </c>
      <c r="G713" s="24" t="s">
        <v>522</v>
      </c>
      <c r="H713" s="59">
        <v>24000</v>
      </c>
      <c r="I713" s="7" t="s">
        <v>38</v>
      </c>
      <c r="J713" s="7" t="s">
        <v>784</v>
      </c>
    </row>
    <row r="714" spans="1:10" ht="42.75" x14ac:dyDescent="0.2">
      <c r="A714" s="57">
        <v>710</v>
      </c>
      <c r="B714" s="31" t="s">
        <v>31</v>
      </c>
      <c r="C714" s="47" t="s">
        <v>1552</v>
      </c>
      <c r="D714" s="22" t="s">
        <v>185</v>
      </c>
      <c r="E714" s="73" t="s">
        <v>531</v>
      </c>
      <c r="F714" s="22">
        <v>25</v>
      </c>
      <c r="G714" s="24" t="s">
        <v>56</v>
      </c>
      <c r="H714" s="59">
        <v>175000</v>
      </c>
      <c r="I714" s="7" t="s">
        <v>38</v>
      </c>
      <c r="J714" s="7" t="s">
        <v>784</v>
      </c>
    </row>
    <row r="715" spans="1:10" ht="42.75" x14ac:dyDescent="0.2">
      <c r="A715" s="57">
        <v>711</v>
      </c>
      <c r="B715" s="31" t="s">
        <v>31</v>
      </c>
      <c r="C715" s="47" t="s">
        <v>1555</v>
      </c>
      <c r="D715" s="22" t="s">
        <v>185</v>
      </c>
      <c r="E715" s="73" t="s">
        <v>1554</v>
      </c>
      <c r="F715" s="22">
        <v>1</v>
      </c>
      <c r="G715" s="24" t="s">
        <v>56</v>
      </c>
      <c r="H715" s="59">
        <v>150000</v>
      </c>
      <c r="I715" s="7" t="s">
        <v>38</v>
      </c>
      <c r="J715" s="7" t="s">
        <v>784</v>
      </c>
    </row>
    <row r="716" spans="1:10" ht="42.75" x14ac:dyDescent="0.2">
      <c r="A716" s="57">
        <v>712</v>
      </c>
      <c r="B716" s="31" t="s">
        <v>31</v>
      </c>
      <c r="C716" s="21" t="s">
        <v>1553</v>
      </c>
      <c r="D716" s="22" t="s">
        <v>185</v>
      </c>
      <c r="E716" s="73" t="s">
        <v>1556</v>
      </c>
      <c r="F716" s="22">
        <v>2</v>
      </c>
      <c r="G716" s="24" t="s">
        <v>56</v>
      </c>
      <c r="H716" s="59">
        <v>200000</v>
      </c>
      <c r="I716" s="7" t="s">
        <v>38</v>
      </c>
      <c r="J716" s="7" t="s">
        <v>784</v>
      </c>
    </row>
    <row r="717" spans="1:10" ht="42.75" x14ac:dyDescent="0.2">
      <c r="A717" s="57">
        <v>713</v>
      </c>
      <c r="B717" s="19" t="s">
        <v>573</v>
      </c>
      <c r="C717" s="50" t="s">
        <v>508</v>
      </c>
      <c r="D717" s="52" t="s">
        <v>185</v>
      </c>
      <c r="E717" s="78" t="s">
        <v>509</v>
      </c>
      <c r="F717" s="56">
        <v>2000</v>
      </c>
      <c r="G717" s="57" t="s">
        <v>450</v>
      </c>
      <c r="H717" s="59">
        <v>150000</v>
      </c>
      <c r="I717" s="7" t="s">
        <v>38</v>
      </c>
      <c r="J717" s="7" t="s">
        <v>784</v>
      </c>
    </row>
    <row r="718" spans="1:10" ht="42.75" x14ac:dyDescent="0.2">
      <c r="A718" s="57">
        <v>714</v>
      </c>
      <c r="B718" s="19" t="s">
        <v>573</v>
      </c>
      <c r="C718" s="50" t="s">
        <v>510</v>
      </c>
      <c r="D718" s="52" t="s">
        <v>185</v>
      </c>
      <c r="E718" s="78" t="s">
        <v>511</v>
      </c>
      <c r="F718" s="56">
        <v>20</v>
      </c>
      <c r="G718" s="57" t="s">
        <v>148</v>
      </c>
      <c r="H718" s="59">
        <v>200000</v>
      </c>
      <c r="I718" s="7" t="s">
        <v>38</v>
      </c>
      <c r="J718" s="7" t="s">
        <v>784</v>
      </c>
    </row>
    <row r="719" spans="1:10" ht="42.75" x14ac:dyDescent="0.2">
      <c r="A719" s="57">
        <v>715</v>
      </c>
      <c r="B719" s="19" t="s">
        <v>573</v>
      </c>
      <c r="C719" s="50" t="s">
        <v>520</v>
      </c>
      <c r="D719" s="52" t="s">
        <v>185</v>
      </c>
      <c r="E719" s="78" t="s">
        <v>728</v>
      </c>
      <c r="F719" s="56">
        <v>26</v>
      </c>
      <c r="G719" s="57" t="s">
        <v>742</v>
      </c>
      <c r="H719" s="59">
        <v>300000</v>
      </c>
      <c r="I719" s="7" t="s">
        <v>38</v>
      </c>
      <c r="J719" s="7" t="s">
        <v>784</v>
      </c>
    </row>
    <row r="720" spans="1:10" ht="42.75" x14ac:dyDescent="0.2">
      <c r="A720" s="57">
        <v>716</v>
      </c>
      <c r="B720" s="19" t="s">
        <v>573</v>
      </c>
      <c r="C720" s="50" t="s">
        <v>729</v>
      </c>
      <c r="D720" s="52" t="s">
        <v>185</v>
      </c>
      <c r="E720" s="78" t="s">
        <v>730</v>
      </c>
      <c r="F720" s="56">
        <v>26</v>
      </c>
      <c r="G720" s="57" t="s">
        <v>742</v>
      </c>
      <c r="H720" s="59">
        <v>520000</v>
      </c>
      <c r="I720" s="7" t="s">
        <v>38</v>
      </c>
      <c r="J720" s="7" t="s">
        <v>784</v>
      </c>
    </row>
    <row r="721" spans="1:10" ht="42.75" x14ac:dyDescent="0.2">
      <c r="A721" s="57">
        <v>717</v>
      </c>
      <c r="B721" s="19" t="s">
        <v>573</v>
      </c>
      <c r="C721" s="50" t="s">
        <v>529</v>
      </c>
      <c r="D721" s="52" t="s">
        <v>185</v>
      </c>
      <c r="E721" s="78" t="s">
        <v>530</v>
      </c>
      <c r="F721" s="56">
        <v>20</v>
      </c>
      <c r="G721" s="57" t="s">
        <v>742</v>
      </c>
      <c r="H721" s="59">
        <v>60000</v>
      </c>
      <c r="I721" s="7" t="s">
        <v>38</v>
      </c>
      <c r="J721" s="7" t="s">
        <v>784</v>
      </c>
    </row>
    <row r="722" spans="1:10" ht="42.75" x14ac:dyDescent="0.2">
      <c r="A722" s="57">
        <v>718</v>
      </c>
      <c r="B722" s="19" t="s">
        <v>573</v>
      </c>
      <c r="C722" s="50" t="s">
        <v>731</v>
      </c>
      <c r="D722" s="52" t="s">
        <v>185</v>
      </c>
      <c r="E722" s="78" t="s">
        <v>732</v>
      </c>
      <c r="F722" s="56">
        <v>45</v>
      </c>
      <c r="G722" s="57" t="s">
        <v>742</v>
      </c>
      <c r="H722" s="59">
        <v>135000</v>
      </c>
      <c r="I722" s="7" t="s">
        <v>38</v>
      </c>
      <c r="J722" s="7" t="s">
        <v>784</v>
      </c>
    </row>
    <row r="723" spans="1:10" ht="42.75" x14ac:dyDescent="0.2">
      <c r="A723" s="57">
        <v>719</v>
      </c>
      <c r="B723" s="19" t="s">
        <v>573</v>
      </c>
      <c r="C723" s="50" t="s">
        <v>733</v>
      </c>
      <c r="D723" s="52" t="s">
        <v>185</v>
      </c>
      <c r="E723" s="78" t="s">
        <v>734</v>
      </c>
      <c r="F723" s="56">
        <v>2500</v>
      </c>
      <c r="G723" s="57" t="s">
        <v>56</v>
      </c>
      <c r="H723" s="59">
        <v>500000</v>
      </c>
      <c r="I723" s="7" t="s">
        <v>38</v>
      </c>
      <c r="J723" s="7" t="s">
        <v>784</v>
      </c>
    </row>
    <row r="724" spans="1:10" ht="42.75" x14ac:dyDescent="0.2">
      <c r="A724" s="57">
        <v>720</v>
      </c>
      <c r="B724" s="19" t="s">
        <v>783</v>
      </c>
      <c r="C724" s="107" t="s">
        <v>1031</v>
      </c>
      <c r="D724" s="14" t="s">
        <v>185</v>
      </c>
      <c r="E724" s="78" t="s">
        <v>1034</v>
      </c>
      <c r="F724" s="31">
        <v>250</v>
      </c>
      <c r="G724" s="31" t="s">
        <v>56</v>
      </c>
      <c r="H724" s="59">
        <v>200000</v>
      </c>
      <c r="I724" s="7" t="s">
        <v>1003</v>
      </c>
      <c r="J724" s="7" t="s">
        <v>784</v>
      </c>
    </row>
    <row r="725" spans="1:10" ht="42.75" x14ac:dyDescent="0.2">
      <c r="A725" s="57">
        <v>721</v>
      </c>
      <c r="B725" s="19" t="s">
        <v>783</v>
      </c>
      <c r="C725" s="107" t="s">
        <v>1032</v>
      </c>
      <c r="D725" s="14" t="s">
        <v>185</v>
      </c>
      <c r="E725" s="78" t="s">
        <v>1035</v>
      </c>
      <c r="F725" s="31">
        <v>10</v>
      </c>
      <c r="G725" s="31" t="s">
        <v>56</v>
      </c>
      <c r="H725" s="59">
        <v>150000</v>
      </c>
      <c r="I725" s="7" t="s">
        <v>1003</v>
      </c>
      <c r="J725" s="7" t="s">
        <v>784</v>
      </c>
    </row>
    <row r="726" spans="1:10" ht="42.75" x14ac:dyDescent="0.2">
      <c r="A726" s="57">
        <v>722</v>
      </c>
      <c r="B726" s="19" t="s">
        <v>783</v>
      </c>
      <c r="C726" s="107" t="s">
        <v>1033</v>
      </c>
      <c r="D726" s="14" t="s">
        <v>185</v>
      </c>
      <c r="E726" s="78" t="s">
        <v>1036</v>
      </c>
      <c r="F726" s="31">
        <v>10</v>
      </c>
      <c r="G726" s="31" t="s">
        <v>56</v>
      </c>
      <c r="H726" s="59">
        <v>90000</v>
      </c>
      <c r="I726" s="7" t="s">
        <v>1003</v>
      </c>
      <c r="J726" s="7" t="s">
        <v>784</v>
      </c>
    </row>
    <row r="727" spans="1:10" ht="85.5" x14ac:dyDescent="0.2">
      <c r="A727" s="57">
        <v>723</v>
      </c>
      <c r="B727" s="19" t="s">
        <v>1107</v>
      </c>
      <c r="C727" s="61" t="s">
        <v>1270</v>
      </c>
      <c r="D727" s="9" t="s">
        <v>185</v>
      </c>
      <c r="E727" s="105" t="s">
        <v>1272</v>
      </c>
      <c r="F727" s="7">
        <v>15</v>
      </c>
      <c r="G727" s="31" t="s">
        <v>56</v>
      </c>
      <c r="H727" s="59">
        <v>60000</v>
      </c>
      <c r="I727" s="7" t="s">
        <v>38</v>
      </c>
      <c r="J727" s="7" t="s">
        <v>784</v>
      </c>
    </row>
    <row r="728" spans="1:10" ht="42.75" x14ac:dyDescent="0.2">
      <c r="A728" s="57">
        <v>724</v>
      </c>
      <c r="B728" s="19" t="s">
        <v>1107</v>
      </c>
      <c r="C728" s="61" t="s">
        <v>1271</v>
      </c>
      <c r="D728" s="9" t="s">
        <v>185</v>
      </c>
      <c r="E728" s="105" t="s">
        <v>1636</v>
      </c>
      <c r="F728" s="7">
        <v>15</v>
      </c>
      <c r="G728" s="31" t="s">
        <v>56</v>
      </c>
      <c r="H728" s="59">
        <v>150000</v>
      </c>
      <c r="I728" s="7" t="s">
        <v>38</v>
      </c>
      <c r="J728" s="7" t="s">
        <v>784</v>
      </c>
    </row>
    <row r="729" spans="1:10" ht="15" x14ac:dyDescent="0.25">
      <c r="A729" s="57">
        <v>725</v>
      </c>
      <c r="B729" s="4"/>
      <c r="C729" s="135"/>
      <c r="D729" s="132" t="s">
        <v>204</v>
      </c>
      <c r="E729" s="133" t="s">
        <v>205</v>
      </c>
      <c r="F729" s="4"/>
      <c r="G729" s="4"/>
      <c r="H729" s="155">
        <f>H730+H731+H732+H733+H734+H735+H736++H737+H738+H739+H740+H741+H742+H743+H744+H745+H746+H747+H748+H749+H750+H751+H752+H753+H754+H755+H757+H756+H758+H759+H760+H761+H762+H764+H763+H765+H766+H767+H768+H769</f>
        <v>5000000</v>
      </c>
      <c r="I729" s="4"/>
      <c r="J729" s="4"/>
    </row>
    <row r="730" spans="1:10" ht="42.75" x14ac:dyDescent="0.2">
      <c r="A730" s="57">
        <v>726</v>
      </c>
      <c r="B730" s="19" t="s">
        <v>31</v>
      </c>
      <c r="C730" s="142" t="s">
        <v>506</v>
      </c>
      <c r="D730" s="40" t="s">
        <v>204</v>
      </c>
      <c r="E730" s="75" t="s">
        <v>1557</v>
      </c>
      <c r="F730" s="40">
        <v>32</v>
      </c>
      <c r="G730" s="143" t="s">
        <v>320</v>
      </c>
      <c r="H730" s="156">
        <v>242500</v>
      </c>
      <c r="I730" s="7" t="s">
        <v>38</v>
      </c>
      <c r="J730" s="7" t="s">
        <v>1646</v>
      </c>
    </row>
    <row r="731" spans="1:10" ht="42.75" x14ac:dyDescent="0.2">
      <c r="A731" s="57">
        <v>727</v>
      </c>
      <c r="B731" s="19" t="s">
        <v>31</v>
      </c>
      <c r="C731" s="144" t="s">
        <v>1456</v>
      </c>
      <c r="D731" s="40" t="s">
        <v>204</v>
      </c>
      <c r="E731" s="75" t="s">
        <v>507</v>
      </c>
      <c r="F731" s="40">
        <v>6</v>
      </c>
      <c r="G731" s="143" t="s">
        <v>320</v>
      </c>
      <c r="H731" s="156">
        <v>147500</v>
      </c>
      <c r="I731" s="7" t="s">
        <v>38</v>
      </c>
      <c r="J731" s="7" t="s">
        <v>1646</v>
      </c>
    </row>
    <row r="732" spans="1:10" ht="28.5" x14ac:dyDescent="0.2">
      <c r="A732" s="57">
        <v>728</v>
      </c>
      <c r="B732" s="19" t="s">
        <v>783</v>
      </c>
      <c r="C732" s="107" t="s">
        <v>1037</v>
      </c>
      <c r="D732" s="22" t="s">
        <v>204</v>
      </c>
      <c r="E732" s="112" t="s">
        <v>1048</v>
      </c>
      <c r="F732" s="31">
        <v>50</v>
      </c>
      <c r="G732" s="31" t="s">
        <v>92</v>
      </c>
      <c r="H732" s="156">
        <v>75000</v>
      </c>
      <c r="I732" s="7" t="s">
        <v>1003</v>
      </c>
      <c r="J732" s="7" t="s">
        <v>1646</v>
      </c>
    </row>
    <row r="733" spans="1:10" ht="42.75" x14ac:dyDescent="0.2">
      <c r="A733" s="57">
        <v>729</v>
      </c>
      <c r="B733" s="19" t="s">
        <v>783</v>
      </c>
      <c r="C733" s="107" t="s">
        <v>1038</v>
      </c>
      <c r="D733" s="22" t="s">
        <v>204</v>
      </c>
      <c r="E733" s="111" t="s">
        <v>1049</v>
      </c>
      <c r="F733" s="31">
        <v>20</v>
      </c>
      <c r="G733" s="31" t="s">
        <v>56</v>
      </c>
      <c r="H733" s="156">
        <v>100000</v>
      </c>
      <c r="I733" s="7" t="s">
        <v>1003</v>
      </c>
      <c r="J733" s="7" t="s">
        <v>1646</v>
      </c>
    </row>
    <row r="734" spans="1:10" ht="42.75" x14ac:dyDescent="0.2">
      <c r="A734" s="57">
        <v>730</v>
      </c>
      <c r="B734" s="19" t="s">
        <v>783</v>
      </c>
      <c r="C734" s="107" t="s">
        <v>1039</v>
      </c>
      <c r="D734" s="22" t="s">
        <v>204</v>
      </c>
      <c r="E734" s="116" t="s">
        <v>1050</v>
      </c>
      <c r="F734" s="31">
        <v>50</v>
      </c>
      <c r="G734" s="31" t="s">
        <v>92</v>
      </c>
      <c r="H734" s="156">
        <v>100000</v>
      </c>
      <c r="I734" s="7" t="s">
        <v>1003</v>
      </c>
      <c r="J734" s="7" t="s">
        <v>1646</v>
      </c>
    </row>
    <row r="735" spans="1:10" ht="42.75" x14ac:dyDescent="0.2">
      <c r="A735" s="57">
        <v>731</v>
      </c>
      <c r="B735" s="19" t="s">
        <v>783</v>
      </c>
      <c r="C735" s="124" t="s">
        <v>1040</v>
      </c>
      <c r="D735" s="22" t="s">
        <v>204</v>
      </c>
      <c r="E735" s="113" t="s">
        <v>1051</v>
      </c>
      <c r="F735" s="31">
        <v>100</v>
      </c>
      <c r="G735" s="31" t="s">
        <v>56</v>
      </c>
      <c r="H735" s="156">
        <v>150000</v>
      </c>
      <c r="I735" s="7" t="s">
        <v>1003</v>
      </c>
      <c r="J735" s="7" t="s">
        <v>1646</v>
      </c>
    </row>
    <row r="736" spans="1:10" ht="42.75" x14ac:dyDescent="0.2">
      <c r="A736" s="57">
        <v>732</v>
      </c>
      <c r="B736" s="19" t="s">
        <v>783</v>
      </c>
      <c r="C736" s="124" t="s">
        <v>1041</v>
      </c>
      <c r="D736" s="54" t="s">
        <v>204</v>
      </c>
      <c r="E736" s="116" t="s">
        <v>1052</v>
      </c>
      <c r="F736" s="31">
        <v>60</v>
      </c>
      <c r="G736" s="31" t="s">
        <v>56</v>
      </c>
      <c r="H736" s="156">
        <v>124000</v>
      </c>
      <c r="I736" s="7" t="s">
        <v>1003</v>
      </c>
      <c r="J736" s="7" t="s">
        <v>1646</v>
      </c>
    </row>
    <row r="737" spans="1:10" ht="28.5" x14ac:dyDescent="0.2">
      <c r="A737" s="57">
        <v>733</v>
      </c>
      <c r="B737" s="19" t="s">
        <v>783</v>
      </c>
      <c r="C737" s="107" t="s">
        <v>1042</v>
      </c>
      <c r="D737" s="54" t="s">
        <v>204</v>
      </c>
      <c r="E737" s="78" t="s">
        <v>1053</v>
      </c>
      <c r="F737" s="31">
        <v>250</v>
      </c>
      <c r="G737" s="31" t="s">
        <v>56</v>
      </c>
      <c r="H737" s="156">
        <v>625000</v>
      </c>
      <c r="I737" s="7" t="s">
        <v>1003</v>
      </c>
      <c r="J737" s="7" t="s">
        <v>1646</v>
      </c>
    </row>
    <row r="738" spans="1:10" ht="28.5" x14ac:dyDescent="0.2">
      <c r="A738" s="57">
        <v>734</v>
      </c>
      <c r="B738" s="19" t="s">
        <v>783</v>
      </c>
      <c r="C738" s="107" t="s">
        <v>1043</v>
      </c>
      <c r="D738" s="54" t="s">
        <v>204</v>
      </c>
      <c r="E738" s="78" t="s">
        <v>1054</v>
      </c>
      <c r="F738" s="31">
        <v>60</v>
      </c>
      <c r="G738" s="31" t="s">
        <v>56</v>
      </c>
      <c r="H738" s="156">
        <v>168000</v>
      </c>
      <c r="I738" s="7" t="s">
        <v>1003</v>
      </c>
      <c r="J738" s="7" t="s">
        <v>1646</v>
      </c>
    </row>
    <row r="739" spans="1:10" ht="28.5" x14ac:dyDescent="0.2">
      <c r="A739" s="57">
        <v>735</v>
      </c>
      <c r="B739" s="19" t="s">
        <v>783</v>
      </c>
      <c r="C739" s="107" t="s">
        <v>1044</v>
      </c>
      <c r="D739" s="54" t="s">
        <v>204</v>
      </c>
      <c r="E739" s="78" t="s">
        <v>1055</v>
      </c>
      <c r="F739" s="31">
        <v>60</v>
      </c>
      <c r="G739" s="31" t="s">
        <v>56</v>
      </c>
      <c r="H739" s="156">
        <v>90000</v>
      </c>
      <c r="I739" s="7" t="s">
        <v>1003</v>
      </c>
      <c r="J739" s="7" t="s">
        <v>1646</v>
      </c>
    </row>
    <row r="740" spans="1:10" ht="28.5" x14ac:dyDescent="0.2">
      <c r="A740" s="57">
        <v>736</v>
      </c>
      <c r="B740" s="19" t="s">
        <v>783</v>
      </c>
      <c r="C740" s="107" t="s">
        <v>1045</v>
      </c>
      <c r="D740" s="54" t="s">
        <v>204</v>
      </c>
      <c r="E740" s="78" t="s">
        <v>1056</v>
      </c>
      <c r="F740" s="31">
        <v>25</v>
      </c>
      <c r="G740" s="31" t="s">
        <v>56</v>
      </c>
      <c r="H740" s="156">
        <v>45000</v>
      </c>
      <c r="I740" s="7" t="s">
        <v>1003</v>
      </c>
      <c r="J740" s="7" t="s">
        <v>1646</v>
      </c>
    </row>
    <row r="741" spans="1:10" ht="42.75" x14ac:dyDescent="0.2">
      <c r="A741" s="57">
        <v>737</v>
      </c>
      <c r="B741" s="19" t="s">
        <v>783</v>
      </c>
      <c r="C741" s="107" t="s">
        <v>1046</v>
      </c>
      <c r="D741" s="54" t="s">
        <v>204</v>
      </c>
      <c r="E741" s="116" t="s">
        <v>1057</v>
      </c>
      <c r="F741" s="31">
        <v>70</v>
      </c>
      <c r="G741" s="31" t="s">
        <v>56</v>
      </c>
      <c r="H741" s="156">
        <v>108000</v>
      </c>
      <c r="I741" s="7" t="s">
        <v>1003</v>
      </c>
      <c r="J741" s="7" t="s">
        <v>1646</v>
      </c>
    </row>
    <row r="742" spans="1:10" ht="42.75" x14ac:dyDescent="0.2">
      <c r="A742" s="57">
        <v>738</v>
      </c>
      <c r="B742" s="19" t="s">
        <v>783</v>
      </c>
      <c r="C742" s="107" t="s">
        <v>1047</v>
      </c>
      <c r="D742" s="22" t="s">
        <v>204</v>
      </c>
      <c r="E742" s="116" t="s">
        <v>1058</v>
      </c>
      <c r="F742" s="31">
        <v>70</v>
      </c>
      <c r="G742" s="31" t="s">
        <v>56</v>
      </c>
      <c r="H742" s="156">
        <v>108000</v>
      </c>
      <c r="I742" s="7" t="s">
        <v>1003</v>
      </c>
      <c r="J742" s="7" t="s">
        <v>1646</v>
      </c>
    </row>
    <row r="743" spans="1:10" ht="42.75" x14ac:dyDescent="0.2">
      <c r="A743" s="57">
        <v>739</v>
      </c>
      <c r="B743" s="19" t="s">
        <v>783</v>
      </c>
      <c r="C743" s="107" t="s">
        <v>1073</v>
      </c>
      <c r="D743" s="22" t="s">
        <v>204</v>
      </c>
      <c r="E743" s="113" t="s">
        <v>1077</v>
      </c>
      <c r="F743" s="31">
        <v>40</v>
      </c>
      <c r="G743" s="31" t="s">
        <v>56</v>
      </c>
      <c r="H743" s="156">
        <v>70000</v>
      </c>
      <c r="I743" s="7" t="s">
        <v>1003</v>
      </c>
      <c r="J743" s="7" t="s">
        <v>1646</v>
      </c>
    </row>
    <row r="744" spans="1:10" ht="42.75" x14ac:dyDescent="0.2">
      <c r="A744" s="57">
        <v>740</v>
      </c>
      <c r="B744" s="19" t="s">
        <v>783</v>
      </c>
      <c r="C744" s="107" t="s">
        <v>1059</v>
      </c>
      <c r="D744" s="54" t="s">
        <v>204</v>
      </c>
      <c r="E744" s="116" t="s">
        <v>1078</v>
      </c>
      <c r="F744" s="31">
        <v>40</v>
      </c>
      <c r="G744" s="31" t="s">
        <v>56</v>
      </c>
      <c r="H744" s="156">
        <v>65000</v>
      </c>
      <c r="I744" s="7" t="s">
        <v>1003</v>
      </c>
      <c r="J744" s="7" t="s">
        <v>1646</v>
      </c>
    </row>
    <row r="745" spans="1:10" ht="57" x14ac:dyDescent="0.2">
      <c r="A745" s="57">
        <v>741</v>
      </c>
      <c r="B745" s="19" t="s">
        <v>783</v>
      </c>
      <c r="C745" s="107" t="s">
        <v>1060</v>
      </c>
      <c r="D745" s="54" t="s">
        <v>204</v>
      </c>
      <c r="E745" s="78" t="s">
        <v>1079</v>
      </c>
      <c r="F745" s="31">
        <v>100</v>
      </c>
      <c r="G745" s="31" t="s">
        <v>92</v>
      </c>
      <c r="H745" s="156">
        <v>90000</v>
      </c>
      <c r="I745" s="7" t="s">
        <v>1003</v>
      </c>
      <c r="J745" s="7" t="s">
        <v>1646</v>
      </c>
    </row>
    <row r="746" spans="1:10" ht="28.5" x14ac:dyDescent="0.2">
      <c r="A746" s="57">
        <v>742</v>
      </c>
      <c r="B746" s="19" t="s">
        <v>783</v>
      </c>
      <c r="C746" s="107" t="s">
        <v>1061</v>
      </c>
      <c r="D746" s="54" t="s">
        <v>204</v>
      </c>
      <c r="E746" s="78" t="s">
        <v>1080</v>
      </c>
      <c r="F746" s="31">
        <v>50</v>
      </c>
      <c r="G746" s="31" t="s">
        <v>92</v>
      </c>
      <c r="H746" s="156">
        <v>125000</v>
      </c>
      <c r="I746" s="7" t="s">
        <v>1003</v>
      </c>
      <c r="J746" s="7" t="s">
        <v>1646</v>
      </c>
    </row>
    <row r="747" spans="1:10" ht="28.5" x14ac:dyDescent="0.2">
      <c r="A747" s="57">
        <v>743</v>
      </c>
      <c r="B747" s="19" t="s">
        <v>783</v>
      </c>
      <c r="C747" s="107" t="s">
        <v>1062</v>
      </c>
      <c r="D747" s="54" t="s">
        <v>204</v>
      </c>
      <c r="E747" s="78" t="s">
        <v>1081</v>
      </c>
      <c r="F747" s="31">
        <v>248</v>
      </c>
      <c r="G747" s="31" t="s">
        <v>56</v>
      </c>
      <c r="H747" s="156">
        <v>272800</v>
      </c>
      <c r="I747" s="7" t="s">
        <v>1003</v>
      </c>
      <c r="J747" s="7" t="s">
        <v>1646</v>
      </c>
    </row>
    <row r="748" spans="1:10" ht="42.75" x14ac:dyDescent="0.2">
      <c r="A748" s="57">
        <v>744</v>
      </c>
      <c r="B748" s="19" t="s">
        <v>783</v>
      </c>
      <c r="C748" s="107" t="s">
        <v>1063</v>
      </c>
      <c r="D748" s="54" t="s">
        <v>204</v>
      </c>
      <c r="E748" s="116" t="s">
        <v>1082</v>
      </c>
      <c r="F748" s="31">
        <v>20</v>
      </c>
      <c r="G748" s="31" t="s">
        <v>56</v>
      </c>
      <c r="H748" s="156">
        <v>8000</v>
      </c>
      <c r="I748" s="7" t="s">
        <v>1003</v>
      </c>
      <c r="J748" s="7" t="s">
        <v>1646</v>
      </c>
    </row>
    <row r="749" spans="1:10" ht="42.75" x14ac:dyDescent="0.2">
      <c r="A749" s="57">
        <v>745</v>
      </c>
      <c r="B749" s="19" t="s">
        <v>783</v>
      </c>
      <c r="C749" s="107" t="s">
        <v>1064</v>
      </c>
      <c r="D749" s="54" t="s">
        <v>204</v>
      </c>
      <c r="E749" s="78" t="s">
        <v>1083</v>
      </c>
      <c r="F749" s="31">
        <v>150</v>
      </c>
      <c r="G749" s="31" t="s">
        <v>56</v>
      </c>
      <c r="H749" s="156">
        <v>292500</v>
      </c>
      <c r="I749" s="7" t="s">
        <v>1003</v>
      </c>
      <c r="J749" s="7" t="s">
        <v>1646</v>
      </c>
    </row>
    <row r="750" spans="1:10" ht="28.5" x14ac:dyDescent="0.2">
      <c r="A750" s="57">
        <v>746</v>
      </c>
      <c r="B750" s="19" t="s">
        <v>783</v>
      </c>
      <c r="C750" s="107" t="s">
        <v>1065</v>
      </c>
      <c r="D750" s="54" t="s">
        <v>204</v>
      </c>
      <c r="E750" s="78" t="s">
        <v>1084</v>
      </c>
      <c r="F750" s="31">
        <v>40</v>
      </c>
      <c r="G750" s="31" t="s">
        <v>92</v>
      </c>
      <c r="H750" s="156">
        <v>112000</v>
      </c>
      <c r="I750" s="7" t="s">
        <v>1003</v>
      </c>
      <c r="J750" s="7" t="s">
        <v>1646</v>
      </c>
    </row>
    <row r="751" spans="1:10" ht="28.5" x14ac:dyDescent="0.2">
      <c r="A751" s="57">
        <v>747</v>
      </c>
      <c r="B751" s="19" t="s">
        <v>783</v>
      </c>
      <c r="C751" s="107" t="s">
        <v>1066</v>
      </c>
      <c r="D751" s="54" t="s">
        <v>204</v>
      </c>
      <c r="E751" s="78" t="s">
        <v>1085</v>
      </c>
      <c r="F751" s="31">
        <v>60</v>
      </c>
      <c r="G751" s="31" t="s">
        <v>56</v>
      </c>
      <c r="H751" s="156">
        <v>90000</v>
      </c>
      <c r="I751" s="7" t="s">
        <v>1003</v>
      </c>
      <c r="J751" s="7" t="s">
        <v>1646</v>
      </c>
    </row>
    <row r="752" spans="1:10" ht="28.5" x14ac:dyDescent="0.2">
      <c r="A752" s="57">
        <v>748</v>
      </c>
      <c r="B752" s="19" t="s">
        <v>783</v>
      </c>
      <c r="C752" s="107" t="s">
        <v>1067</v>
      </c>
      <c r="D752" s="54" t="s">
        <v>204</v>
      </c>
      <c r="E752" s="78" t="s">
        <v>1086</v>
      </c>
      <c r="F752" s="31">
        <v>100</v>
      </c>
      <c r="G752" s="31" t="s">
        <v>56</v>
      </c>
      <c r="H752" s="156">
        <v>65000</v>
      </c>
      <c r="I752" s="7" t="s">
        <v>1003</v>
      </c>
      <c r="J752" s="7" t="s">
        <v>1646</v>
      </c>
    </row>
    <row r="753" spans="1:10" ht="42.75" x14ac:dyDescent="0.2">
      <c r="A753" s="57">
        <v>749</v>
      </c>
      <c r="B753" s="19" t="s">
        <v>783</v>
      </c>
      <c r="C753" s="107" t="s">
        <v>1068</v>
      </c>
      <c r="D753" s="54" t="s">
        <v>204</v>
      </c>
      <c r="E753" s="78" t="s">
        <v>1087</v>
      </c>
      <c r="F753" s="31">
        <v>50</v>
      </c>
      <c r="G753" s="31" t="s">
        <v>56</v>
      </c>
      <c r="H753" s="156">
        <v>20000</v>
      </c>
      <c r="I753" s="7" t="s">
        <v>1003</v>
      </c>
      <c r="J753" s="7" t="s">
        <v>1646</v>
      </c>
    </row>
    <row r="754" spans="1:10" ht="42.75" x14ac:dyDescent="0.2">
      <c r="A754" s="57">
        <v>750</v>
      </c>
      <c r="B754" s="19" t="s">
        <v>783</v>
      </c>
      <c r="C754" s="107" t="s">
        <v>1069</v>
      </c>
      <c r="D754" s="54" t="s">
        <v>204</v>
      </c>
      <c r="E754" s="116" t="s">
        <v>1088</v>
      </c>
      <c r="F754" s="31">
        <v>150</v>
      </c>
      <c r="G754" s="31" t="s">
        <v>56</v>
      </c>
      <c r="H754" s="156">
        <v>44000</v>
      </c>
      <c r="I754" s="7" t="s">
        <v>1003</v>
      </c>
      <c r="J754" s="7" t="s">
        <v>1646</v>
      </c>
    </row>
    <row r="755" spans="1:10" ht="42.75" x14ac:dyDescent="0.2">
      <c r="A755" s="57">
        <v>751</v>
      </c>
      <c r="B755" s="19" t="s">
        <v>783</v>
      </c>
      <c r="C755" s="107" t="s">
        <v>1070</v>
      </c>
      <c r="D755" s="54" t="s">
        <v>204</v>
      </c>
      <c r="E755" s="78" t="s">
        <v>1089</v>
      </c>
      <c r="F755" s="31">
        <v>40</v>
      </c>
      <c r="G755" s="31" t="s">
        <v>56</v>
      </c>
      <c r="H755" s="156">
        <v>1000000</v>
      </c>
      <c r="I755" s="7" t="s">
        <v>1003</v>
      </c>
      <c r="J755" s="7" t="s">
        <v>1646</v>
      </c>
    </row>
    <row r="756" spans="1:10" ht="42.75" x14ac:dyDescent="0.2">
      <c r="A756" s="57">
        <v>752</v>
      </c>
      <c r="B756" s="19" t="s">
        <v>783</v>
      </c>
      <c r="C756" s="107" t="s">
        <v>1071</v>
      </c>
      <c r="D756" s="54" t="s">
        <v>204</v>
      </c>
      <c r="E756" s="78" t="s">
        <v>1090</v>
      </c>
      <c r="F756" s="31">
        <v>50</v>
      </c>
      <c r="G756" s="31" t="s">
        <v>56</v>
      </c>
      <c r="H756" s="156">
        <v>75000</v>
      </c>
      <c r="I756" s="7" t="s">
        <v>1003</v>
      </c>
      <c r="J756" s="7" t="s">
        <v>1646</v>
      </c>
    </row>
    <row r="757" spans="1:10" ht="28.5" x14ac:dyDescent="0.2">
      <c r="A757" s="57">
        <v>753</v>
      </c>
      <c r="B757" s="19" t="s">
        <v>783</v>
      </c>
      <c r="C757" s="107" t="s">
        <v>1072</v>
      </c>
      <c r="D757" s="54" t="s">
        <v>204</v>
      </c>
      <c r="E757" s="78" t="s">
        <v>1091</v>
      </c>
      <c r="F757" s="31">
        <v>15</v>
      </c>
      <c r="G757" s="31" t="s">
        <v>92</v>
      </c>
      <c r="H757" s="156">
        <v>40500</v>
      </c>
      <c r="I757" s="7" t="s">
        <v>1003</v>
      </c>
      <c r="J757" s="7" t="s">
        <v>1646</v>
      </c>
    </row>
    <row r="758" spans="1:10" ht="42.75" x14ac:dyDescent="0.2">
      <c r="A758" s="57">
        <v>754</v>
      </c>
      <c r="B758" s="19" t="s">
        <v>783</v>
      </c>
      <c r="C758" s="107" t="s">
        <v>1074</v>
      </c>
      <c r="D758" s="54" t="s">
        <v>204</v>
      </c>
      <c r="E758" s="78" t="s">
        <v>1092</v>
      </c>
      <c r="F758" s="31">
        <v>100</v>
      </c>
      <c r="G758" s="31" t="s">
        <v>56</v>
      </c>
      <c r="H758" s="156">
        <v>30000</v>
      </c>
      <c r="I758" s="7" t="s">
        <v>1003</v>
      </c>
      <c r="J758" s="7" t="s">
        <v>1646</v>
      </c>
    </row>
    <row r="759" spans="1:10" ht="57" x14ac:dyDescent="0.2">
      <c r="A759" s="57">
        <v>755</v>
      </c>
      <c r="B759" s="19" t="s">
        <v>783</v>
      </c>
      <c r="C759" s="107" t="s">
        <v>1075</v>
      </c>
      <c r="D759" s="54" t="s">
        <v>204</v>
      </c>
      <c r="E759" s="78" t="s">
        <v>1093</v>
      </c>
      <c r="F759" s="31">
        <v>15</v>
      </c>
      <c r="G759" s="31" t="s">
        <v>56</v>
      </c>
      <c r="H759" s="156">
        <v>150000</v>
      </c>
      <c r="I759" s="7" t="s">
        <v>1003</v>
      </c>
      <c r="J759" s="7" t="s">
        <v>1646</v>
      </c>
    </row>
    <row r="760" spans="1:10" ht="42.75" x14ac:dyDescent="0.2">
      <c r="A760" s="57">
        <v>756</v>
      </c>
      <c r="B760" s="19" t="s">
        <v>783</v>
      </c>
      <c r="C760" s="107" t="s">
        <v>1076</v>
      </c>
      <c r="D760" s="54" t="s">
        <v>204</v>
      </c>
      <c r="E760" s="117" t="s">
        <v>1094</v>
      </c>
      <c r="F760" s="31">
        <v>20</v>
      </c>
      <c r="G760" s="31" t="s">
        <v>56</v>
      </c>
      <c r="H760" s="156">
        <v>250000</v>
      </c>
      <c r="I760" s="7" t="s">
        <v>1003</v>
      </c>
      <c r="J760" s="7" t="s">
        <v>1646</v>
      </c>
    </row>
    <row r="761" spans="1:10" ht="28.5" x14ac:dyDescent="0.2">
      <c r="A761" s="57">
        <v>757</v>
      </c>
      <c r="B761" s="19" t="s">
        <v>1107</v>
      </c>
      <c r="C761" s="47" t="s">
        <v>1595</v>
      </c>
      <c r="D761" s="54" t="s">
        <v>204</v>
      </c>
      <c r="E761" s="105" t="s">
        <v>1273</v>
      </c>
      <c r="F761" s="7">
        <v>4</v>
      </c>
      <c r="G761" s="31" t="s">
        <v>56</v>
      </c>
      <c r="H761" s="156">
        <v>8000</v>
      </c>
      <c r="I761" s="7" t="s">
        <v>38</v>
      </c>
      <c r="J761" s="7" t="s">
        <v>1646</v>
      </c>
    </row>
    <row r="762" spans="1:10" ht="28.5" x14ac:dyDescent="0.2">
      <c r="A762" s="57">
        <v>758</v>
      </c>
      <c r="B762" s="19" t="s">
        <v>1107</v>
      </c>
      <c r="C762" s="47" t="s">
        <v>1596</v>
      </c>
      <c r="D762" s="22" t="s">
        <v>204</v>
      </c>
      <c r="E762" s="105" t="s">
        <v>1274</v>
      </c>
      <c r="F762" s="7">
        <v>2</v>
      </c>
      <c r="G762" s="31" t="s">
        <v>56</v>
      </c>
      <c r="H762" s="156">
        <v>3000</v>
      </c>
      <c r="I762" s="7" t="s">
        <v>38</v>
      </c>
      <c r="J762" s="7" t="s">
        <v>1646</v>
      </c>
    </row>
    <row r="763" spans="1:10" ht="28.5" x14ac:dyDescent="0.2">
      <c r="A763" s="57">
        <v>759</v>
      </c>
      <c r="B763" s="19" t="s">
        <v>1107</v>
      </c>
      <c r="C763" s="47" t="s">
        <v>1597</v>
      </c>
      <c r="D763" s="22" t="s">
        <v>204</v>
      </c>
      <c r="E763" s="105" t="s">
        <v>1275</v>
      </c>
      <c r="F763" s="7">
        <v>2</v>
      </c>
      <c r="G763" s="31" t="s">
        <v>56</v>
      </c>
      <c r="H763" s="156">
        <v>4000</v>
      </c>
      <c r="I763" s="7" t="s">
        <v>38</v>
      </c>
      <c r="J763" s="7" t="s">
        <v>1646</v>
      </c>
    </row>
    <row r="764" spans="1:10" ht="28.5" x14ac:dyDescent="0.2">
      <c r="A764" s="57">
        <v>760</v>
      </c>
      <c r="B764" s="19" t="s">
        <v>1107</v>
      </c>
      <c r="C764" s="107" t="s">
        <v>1598</v>
      </c>
      <c r="D764" s="22" t="s">
        <v>204</v>
      </c>
      <c r="E764" s="105" t="s">
        <v>1276</v>
      </c>
      <c r="F764" s="7">
        <v>2</v>
      </c>
      <c r="G764" s="31" t="s">
        <v>56</v>
      </c>
      <c r="H764" s="156">
        <v>3000</v>
      </c>
      <c r="I764" s="7" t="s">
        <v>38</v>
      </c>
      <c r="J764" s="7" t="s">
        <v>1646</v>
      </c>
    </row>
    <row r="765" spans="1:10" ht="28.5" x14ac:dyDescent="0.2">
      <c r="A765" s="57">
        <v>761</v>
      </c>
      <c r="B765" s="19" t="s">
        <v>1107</v>
      </c>
      <c r="C765" s="107" t="s">
        <v>1599</v>
      </c>
      <c r="D765" s="22" t="s">
        <v>204</v>
      </c>
      <c r="E765" s="105" t="s">
        <v>1277</v>
      </c>
      <c r="F765" s="7">
        <v>20</v>
      </c>
      <c r="G765" s="31" t="s">
        <v>56</v>
      </c>
      <c r="H765" s="156">
        <v>11200</v>
      </c>
      <c r="I765" s="7" t="s">
        <v>38</v>
      </c>
      <c r="J765" s="7" t="s">
        <v>1646</v>
      </c>
    </row>
    <row r="766" spans="1:10" ht="28.5" x14ac:dyDescent="0.2">
      <c r="A766" s="57">
        <v>762</v>
      </c>
      <c r="B766" s="19" t="s">
        <v>1107</v>
      </c>
      <c r="C766" s="107" t="s">
        <v>1600</v>
      </c>
      <c r="D766" s="22" t="s">
        <v>204</v>
      </c>
      <c r="E766" s="105" t="s">
        <v>1278</v>
      </c>
      <c r="F766" s="7">
        <v>20</v>
      </c>
      <c r="G766" s="31" t="s">
        <v>56</v>
      </c>
      <c r="H766" s="156">
        <v>14000</v>
      </c>
      <c r="I766" s="7" t="s">
        <v>38</v>
      </c>
      <c r="J766" s="7" t="s">
        <v>1646</v>
      </c>
    </row>
    <row r="767" spans="1:10" ht="28.5" x14ac:dyDescent="0.2">
      <c r="A767" s="57">
        <v>763</v>
      </c>
      <c r="B767" s="19" t="s">
        <v>1107</v>
      </c>
      <c r="C767" s="107" t="s">
        <v>1601</v>
      </c>
      <c r="D767" s="22" t="s">
        <v>204</v>
      </c>
      <c r="E767" s="105" t="s">
        <v>1279</v>
      </c>
      <c r="F767" s="7">
        <v>10</v>
      </c>
      <c r="G767" s="31" t="s">
        <v>56</v>
      </c>
      <c r="H767" s="156">
        <v>12000</v>
      </c>
      <c r="I767" s="7" t="s">
        <v>38</v>
      </c>
      <c r="J767" s="7" t="s">
        <v>1646</v>
      </c>
    </row>
    <row r="768" spans="1:10" ht="28.5" x14ac:dyDescent="0.2">
      <c r="A768" s="57">
        <v>764</v>
      </c>
      <c r="B768" s="19" t="s">
        <v>1107</v>
      </c>
      <c r="C768" s="107" t="s">
        <v>1602</v>
      </c>
      <c r="D768" s="22" t="s">
        <v>204</v>
      </c>
      <c r="E768" s="105" t="s">
        <v>1280</v>
      </c>
      <c r="F768" s="7">
        <v>20</v>
      </c>
      <c r="G768" s="31" t="s">
        <v>56</v>
      </c>
      <c r="H768" s="156">
        <v>30000</v>
      </c>
      <c r="I768" s="7" t="s">
        <v>38</v>
      </c>
      <c r="J768" s="7" t="s">
        <v>1646</v>
      </c>
    </row>
    <row r="769" spans="1:10" ht="28.5" x14ac:dyDescent="0.2">
      <c r="A769" s="57">
        <v>765</v>
      </c>
      <c r="B769" s="19" t="s">
        <v>1107</v>
      </c>
      <c r="C769" s="107" t="s">
        <v>1603</v>
      </c>
      <c r="D769" s="22" t="s">
        <v>204</v>
      </c>
      <c r="E769" s="105" t="s">
        <v>1281</v>
      </c>
      <c r="F769" s="7">
        <v>4</v>
      </c>
      <c r="G769" s="31" t="s">
        <v>56</v>
      </c>
      <c r="H769" s="156">
        <v>32000</v>
      </c>
      <c r="I769" s="7" t="s">
        <v>38</v>
      </c>
      <c r="J769" s="7" t="s">
        <v>1646</v>
      </c>
    </row>
    <row r="770" spans="1:10" ht="15" x14ac:dyDescent="0.25">
      <c r="A770" s="57">
        <v>766</v>
      </c>
      <c r="B770" s="138"/>
      <c r="C770" s="135"/>
      <c r="D770" s="132" t="s">
        <v>206</v>
      </c>
      <c r="E770" s="133" t="s">
        <v>207</v>
      </c>
      <c r="F770" s="134"/>
      <c r="G770" s="134"/>
      <c r="H770" s="155">
        <f>H771+H772+H773+H774+H775+H776+H777+H778+H779+H780+H781+H782+H783+H784+H786+H785+H787+H788+H789+H790+H791+H792+H793</f>
        <v>2230000</v>
      </c>
      <c r="I770" s="4"/>
      <c r="J770" s="4"/>
    </row>
    <row r="771" spans="1:10" ht="42.75" x14ac:dyDescent="0.2">
      <c r="A771" s="57">
        <v>767</v>
      </c>
      <c r="B771" s="31" t="s">
        <v>61</v>
      </c>
      <c r="C771" s="98" t="s">
        <v>1634</v>
      </c>
      <c r="D771" s="7" t="s">
        <v>206</v>
      </c>
      <c r="E771" s="83" t="s">
        <v>208</v>
      </c>
      <c r="F771" s="7">
        <v>1</v>
      </c>
      <c r="G771" s="7" t="s">
        <v>56</v>
      </c>
      <c r="H771" s="59">
        <v>50000</v>
      </c>
      <c r="I771" s="7" t="s">
        <v>38</v>
      </c>
      <c r="J771" s="7" t="s">
        <v>799</v>
      </c>
    </row>
    <row r="772" spans="1:10" ht="42.75" x14ac:dyDescent="0.2">
      <c r="A772" s="57">
        <v>768</v>
      </c>
      <c r="B772" s="31" t="s">
        <v>61</v>
      </c>
      <c r="C772" s="98" t="s">
        <v>1635</v>
      </c>
      <c r="D772" s="7" t="s">
        <v>206</v>
      </c>
      <c r="E772" s="83" t="s">
        <v>1475</v>
      </c>
      <c r="F772" s="7">
        <v>3</v>
      </c>
      <c r="G772" s="7" t="s">
        <v>56</v>
      </c>
      <c r="H772" s="59">
        <v>50000</v>
      </c>
      <c r="I772" s="7" t="s">
        <v>38</v>
      </c>
      <c r="J772" s="7" t="s">
        <v>799</v>
      </c>
    </row>
    <row r="773" spans="1:10" ht="42.75" x14ac:dyDescent="0.2">
      <c r="A773" s="57">
        <v>769</v>
      </c>
      <c r="B773" s="31" t="s">
        <v>61</v>
      </c>
      <c r="C773" s="37" t="s">
        <v>209</v>
      </c>
      <c r="D773" s="7" t="s">
        <v>206</v>
      </c>
      <c r="E773" s="74" t="s">
        <v>210</v>
      </c>
      <c r="F773" s="7">
        <v>2</v>
      </c>
      <c r="G773" s="7" t="s">
        <v>56</v>
      </c>
      <c r="H773" s="59">
        <v>50000</v>
      </c>
      <c r="I773" s="7" t="s">
        <v>38</v>
      </c>
      <c r="J773" s="7" t="s">
        <v>799</v>
      </c>
    </row>
    <row r="774" spans="1:10" ht="42.75" x14ac:dyDescent="0.2">
      <c r="A774" s="57">
        <v>770</v>
      </c>
      <c r="B774" s="31" t="s">
        <v>61</v>
      </c>
      <c r="C774" s="37" t="s">
        <v>211</v>
      </c>
      <c r="D774" s="7" t="s">
        <v>206</v>
      </c>
      <c r="E774" s="74" t="s">
        <v>212</v>
      </c>
      <c r="F774" s="7">
        <v>10</v>
      </c>
      <c r="G774" s="7" t="s">
        <v>56</v>
      </c>
      <c r="H774" s="59">
        <v>60000</v>
      </c>
      <c r="I774" s="7" t="s">
        <v>38</v>
      </c>
      <c r="J774" s="7" t="s">
        <v>799</v>
      </c>
    </row>
    <row r="775" spans="1:10" ht="42.75" x14ac:dyDescent="0.2">
      <c r="A775" s="57">
        <v>771</v>
      </c>
      <c r="B775" s="31" t="s">
        <v>28</v>
      </c>
      <c r="C775" s="37" t="s">
        <v>213</v>
      </c>
      <c r="D775" s="7" t="s">
        <v>206</v>
      </c>
      <c r="E775" s="74" t="s">
        <v>214</v>
      </c>
      <c r="F775" s="7">
        <v>10</v>
      </c>
      <c r="G775" s="7" t="s">
        <v>164</v>
      </c>
      <c r="H775" s="59">
        <v>50000</v>
      </c>
      <c r="I775" s="7" t="s">
        <v>38</v>
      </c>
      <c r="J775" s="7" t="s">
        <v>799</v>
      </c>
    </row>
    <row r="776" spans="1:10" ht="42.75" x14ac:dyDescent="0.2">
      <c r="A776" s="57">
        <v>772</v>
      </c>
      <c r="B776" s="19" t="s">
        <v>31</v>
      </c>
      <c r="C776" s="21" t="s">
        <v>1457</v>
      </c>
      <c r="D776" s="22" t="s">
        <v>206</v>
      </c>
      <c r="E776" s="120" t="s">
        <v>1458</v>
      </c>
      <c r="F776" s="22">
        <v>30</v>
      </c>
      <c r="G776" s="24" t="s">
        <v>56</v>
      </c>
      <c r="H776" s="59">
        <v>300000</v>
      </c>
      <c r="I776" s="7" t="s">
        <v>38</v>
      </c>
      <c r="J776" s="7" t="s">
        <v>799</v>
      </c>
    </row>
    <row r="777" spans="1:10" ht="57" x14ac:dyDescent="0.2">
      <c r="A777" s="57">
        <v>773</v>
      </c>
      <c r="B777" s="19" t="s">
        <v>31</v>
      </c>
      <c r="C777" s="21" t="s">
        <v>1459</v>
      </c>
      <c r="D777" s="22" t="s">
        <v>206</v>
      </c>
      <c r="E777" s="120" t="s">
        <v>1460</v>
      </c>
      <c r="F777" s="22">
        <v>5</v>
      </c>
      <c r="G777" s="24" t="s">
        <v>56</v>
      </c>
      <c r="H777" s="59">
        <v>150000</v>
      </c>
      <c r="I777" s="7" t="s">
        <v>38</v>
      </c>
      <c r="J777" s="7" t="s">
        <v>799</v>
      </c>
    </row>
    <row r="778" spans="1:10" ht="57" x14ac:dyDescent="0.2">
      <c r="A778" s="57">
        <v>774</v>
      </c>
      <c r="B778" s="19" t="s">
        <v>31</v>
      </c>
      <c r="C778" s="21" t="s">
        <v>1461</v>
      </c>
      <c r="D778" s="22" t="s">
        <v>206</v>
      </c>
      <c r="E778" s="120" t="s">
        <v>1462</v>
      </c>
      <c r="F778" s="22">
        <v>3</v>
      </c>
      <c r="G778" s="24"/>
      <c r="H778" s="59">
        <v>100000</v>
      </c>
      <c r="I778" s="7" t="s">
        <v>38</v>
      </c>
      <c r="J778" s="7" t="s">
        <v>799</v>
      </c>
    </row>
    <row r="779" spans="1:10" ht="57" x14ac:dyDescent="0.2">
      <c r="A779" s="57">
        <v>775</v>
      </c>
      <c r="B779" s="19" t="s">
        <v>31</v>
      </c>
      <c r="C779" s="21" t="s">
        <v>1463</v>
      </c>
      <c r="D779" s="22" t="s">
        <v>206</v>
      </c>
      <c r="E779" s="120" t="s">
        <v>1464</v>
      </c>
      <c r="F779" s="22">
        <v>2</v>
      </c>
      <c r="G779" s="24"/>
      <c r="H779" s="59">
        <v>100000</v>
      </c>
      <c r="I779" s="7" t="s">
        <v>38</v>
      </c>
      <c r="J779" s="7" t="s">
        <v>799</v>
      </c>
    </row>
    <row r="780" spans="1:10" ht="42.75" x14ac:dyDescent="0.2">
      <c r="A780" s="57">
        <v>776</v>
      </c>
      <c r="B780" s="19" t="s">
        <v>31</v>
      </c>
      <c r="C780" s="21" t="s">
        <v>1465</v>
      </c>
      <c r="D780" s="22" t="s">
        <v>206</v>
      </c>
      <c r="E780" s="120" t="s">
        <v>1466</v>
      </c>
      <c r="F780" s="22">
        <v>15</v>
      </c>
      <c r="G780" s="24" t="s">
        <v>56</v>
      </c>
      <c r="H780" s="59">
        <v>43500</v>
      </c>
      <c r="I780" s="7" t="s">
        <v>38</v>
      </c>
      <c r="J780" s="7" t="s">
        <v>799</v>
      </c>
    </row>
    <row r="781" spans="1:10" ht="85.5" x14ac:dyDescent="0.2">
      <c r="A781" s="57">
        <v>777</v>
      </c>
      <c r="B781" s="19" t="s">
        <v>31</v>
      </c>
      <c r="C781" s="21" t="s">
        <v>1467</v>
      </c>
      <c r="D781" s="22" t="s">
        <v>206</v>
      </c>
      <c r="E781" s="120" t="s">
        <v>1468</v>
      </c>
      <c r="F781" s="22">
        <v>15</v>
      </c>
      <c r="G781" s="24" t="s">
        <v>56</v>
      </c>
      <c r="H781" s="59">
        <v>37500</v>
      </c>
      <c r="I781" s="7" t="s">
        <v>38</v>
      </c>
      <c r="J781" s="7" t="s">
        <v>799</v>
      </c>
    </row>
    <row r="782" spans="1:10" ht="85.5" x14ac:dyDescent="0.2">
      <c r="A782" s="57">
        <v>778</v>
      </c>
      <c r="B782" s="19" t="s">
        <v>31</v>
      </c>
      <c r="C782" s="21" t="s">
        <v>1469</v>
      </c>
      <c r="D782" s="22" t="s">
        <v>206</v>
      </c>
      <c r="E782" s="120" t="s">
        <v>1470</v>
      </c>
      <c r="F782" s="22">
        <v>50</v>
      </c>
      <c r="G782" s="24" t="s">
        <v>56</v>
      </c>
      <c r="H782" s="59">
        <v>300000</v>
      </c>
      <c r="I782" s="7" t="s">
        <v>38</v>
      </c>
      <c r="J782" s="7" t="s">
        <v>799</v>
      </c>
    </row>
    <row r="783" spans="1:10" ht="42.75" x14ac:dyDescent="0.2">
      <c r="A783" s="57">
        <v>779</v>
      </c>
      <c r="B783" s="19" t="s">
        <v>573</v>
      </c>
      <c r="C783" s="21" t="s">
        <v>1471</v>
      </c>
      <c r="D783" s="22" t="s">
        <v>206</v>
      </c>
      <c r="E783" s="120" t="s">
        <v>1472</v>
      </c>
      <c r="F783" s="22">
        <v>30</v>
      </c>
      <c r="G783" s="24" t="s">
        <v>522</v>
      </c>
      <c r="H783" s="59">
        <v>60000</v>
      </c>
      <c r="I783" s="7" t="s">
        <v>38</v>
      </c>
      <c r="J783" s="7" t="s">
        <v>799</v>
      </c>
    </row>
    <row r="784" spans="1:10" ht="57" x14ac:dyDescent="0.2">
      <c r="A784" s="57">
        <v>780</v>
      </c>
      <c r="B784" s="19" t="s">
        <v>573</v>
      </c>
      <c r="C784" s="21" t="s">
        <v>1473</v>
      </c>
      <c r="D784" s="22" t="s">
        <v>206</v>
      </c>
      <c r="E784" s="120" t="s">
        <v>1474</v>
      </c>
      <c r="F784" s="22">
        <v>12</v>
      </c>
      <c r="G784" s="24" t="s">
        <v>486</v>
      </c>
      <c r="H784" s="59">
        <v>50000</v>
      </c>
      <c r="I784" s="7" t="s">
        <v>38</v>
      </c>
      <c r="J784" s="7" t="s">
        <v>799</v>
      </c>
    </row>
    <row r="785" spans="1:10" ht="42.75" x14ac:dyDescent="0.2">
      <c r="A785" s="57">
        <v>781</v>
      </c>
      <c r="B785" s="19" t="s">
        <v>573</v>
      </c>
      <c r="C785" s="58" t="s">
        <v>735</v>
      </c>
      <c r="D785" s="55" t="s">
        <v>206</v>
      </c>
      <c r="E785" s="75" t="s">
        <v>736</v>
      </c>
      <c r="F785" s="53">
        <v>26</v>
      </c>
      <c r="G785" s="35" t="s">
        <v>742</v>
      </c>
      <c r="H785" s="59">
        <v>125000</v>
      </c>
      <c r="I785" s="7" t="s">
        <v>38</v>
      </c>
      <c r="J785" s="7" t="s">
        <v>799</v>
      </c>
    </row>
    <row r="786" spans="1:10" ht="42.75" x14ac:dyDescent="0.2">
      <c r="A786" s="57">
        <v>782</v>
      </c>
      <c r="B786" s="19" t="s">
        <v>573</v>
      </c>
      <c r="C786" s="58" t="s">
        <v>532</v>
      </c>
      <c r="D786" s="55" t="s">
        <v>206</v>
      </c>
      <c r="E786" s="75" t="s">
        <v>737</v>
      </c>
      <c r="F786" s="53">
        <v>20</v>
      </c>
      <c r="G786" s="35" t="s">
        <v>742</v>
      </c>
      <c r="H786" s="59">
        <v>120000</v>
      </c>
      <c r="I786" s="7" t="s">
        <v>38</v>
      </c>
      <c r="J786" s="7" t="s">
        <v>799</v>
      </c>
    </row>
    <row r="787" spans="1:10" ht="42.75" x14ac:dyDescent="0.2">
      <c r="A787" s="57">
        <v>783</v>
      </c>
      <c r="B787" s="19" t="s">
        <v>573</v>
      </c>
      <c r="C787" s="58" t="s">
        <v>738</v>
      </c>
      <c r="D787" s="55" t="s">
        <v>206</v>
      </c>
      <c r="E787" s="75" t="s">
        <v>739</v>
      </c>
      <c r="F787" s="53">
        <v>20</v>
      </c>
      <c r="G787" s="35" t="s">
        <v>56</v>
      </c>
      <c r="H787" s="59">
        <v>220000</v>
      </c>
      <c r="I787" s="7" t="s">
        <v>38</v>
      </c>
      <c r="J787" s="7" t="s">
        <v>799</v>
      </c>
    </row>
    <row r="788" spans="1:10" ht="42.75" x14ac:dyDescent="0.2">
      <c r="A788" s="57">
        <v>784</v>
      </c>
      <c r="B788" s="19" t="s">
        <v>573</v>
      </c>
      <c r="C788" s="58" t="s">
        <v>740</v>
      </c>
      <c r="D788" s="55" t="s">
        <v>206</v>
      </c>
      <c r="E788" s="75" t="s">
        <v>741</v>
      </c>
      <c r="F788" s="53">
        <v>20</v>
      </c>
      <c r="G788" s="35" t="s">
        <v>56</v>
      </c>
      <c r="H788" s="59">
        <v>60000</v>
      </c>
      <c r="I788" s="7" t="s">
        <v>38</v>
      </c>
      <c r="J788" s="7" t="s">
        <v>799</v>
      </c>
    </row>
    <row r="789" spans="1:10" ht="42.75" x14ac:dyDescent="0.2">
      <c r="A789" s="57">
        <v>785</v>
      </c>
      <c r="B789" s="19" t="s">
        <v>573</v>
      </c>
      <c r="C789" s="58" t="s">
        <v>213</v>
      </c>
      <c r="D789" s="55" t="s">
        <v>206</v>
      </c>
      <c r="E789" s="75" t="s">
        <v>214</v>
      </c>
      <c r="F789" s="53">
        <v>12</v>
      </c>
      <c r="G789" s="140" t="s">
        <v>177</v>
      </c>
      <c r="H789" s="59">
        <v>150000</v>
      </c>
      <c r="I789" s="7" t="s">
        <v>38</v>
      </c>
      <c r="J789" s="7" t="s">
        <v>799</v>
      </c>
    </row>
    <row r="790" spans="1:10" ht="28.5" x14ac:dyDescent="0.2">
      <c r="A790" s="57">
        <v>786</v>
      </c>
      <c r="B790" s="19" t="s">
        <v>783</v>
      </c>
      <c r="C790" s="107" t="s">
        <v>1095</v>
      </c>
      <c r="D790" s="55" t="s">
        <v>206</v>
      </c>
      <c r="E790" s="78" t="s">
        <v>1097</v>
      </c>
      <c r="F790" s="8">
        <v>2</v>
      </c>
      <c r="G790" s="104" t="s">
        <v>56</v>
      </c>
      <c r="H790" s="59">
        <v>12000</v>
      </c>
      <c r="I790" s="7" t="s">
        <v>38</v>
      </c>
      <c r="J790" s="7" t="s">
        <v>799</v>
      </c>
    </row>
    <row r="791" spans="1:10" ht="28.5" x14ac:dyDescent="0.2">
      <c r="A791" s="57">
        <v>787</v>
      </c>
      <c r="B791" s="19" t="s">
        <v>783</v>
      </c>
      <c r="C791" s="107" t="s">
        <v>1096</v>
      </c>
      <c r="D791" s="55" t="s">
        <v>206</v>
      </c>
      <c r="E791" s="78" t="s">
        <v>1098</v>
      </c>
      <c r="F791" s="8">
        <v>4</v>
      </c>
      <c r="G791" s="104" t="s">
        <v>1099</v>
      </c>
      <c r="H791" s="59">
        <v>32000</v>
      </c>
      <c r="I791" s="7" t="s">
        <v>38</v>
      </c>
      <c r="J791" s="7" t="s">
        <v>799</v>
      </c>
    </row>
    <row r="792" spans="1:10" ht="42.75" x14ac:dyDescent="0.2">
      <c r="A792" s="57">
        <v>788</v>
      </c>
      <c r="B792" s="19" t="s">
        <v>31</v>
      </c>
      <c r="C792" s="107" t="s">
        <v>1558</v>
      </c>
      <c r="D792" s="22" t="s">
        <v>206</v>
      </c>
      <c r="E792" s="78" t="s">
        <v>1559</v>
      </c>
      <c r="F792" s="7">
        <v>30</v>
      </c>
      <c r="G792" s="120" t="s">
        <v>742</v>
      </c>
      <c r="H792" s="59">
        <v>60000</v>
      </c>
      <c r="I792" s="7" t="s">
        <v>38</v>
      </c>
      <c r="J792" s="7" t="s">
        <v>799</v>
      </c>
    </row>
    <row r="793" spans="1:10" ht="57" x14ac:dyDescent="0.2">
      <c r="A793" s="57">
        <v>789</v>
      </c>
      <c r="B793" s="19" t="s">
        <v>31</v>
      </c>
      <c r="C793" s="107" t="s">
        <v>1473</v>
      </c>
      <c r="D793" s="22" t="s">
        <v>206</v>
      </c>
      <c r="E793" s="111" t="s">
        <v>1474</v>
      </c>
      <c r="F793" s="7">
        <v>12</v>
      </c>
      <c r="G793" s="24" t="s">
        <v>1560</v>
      </c>
      <c r="H793" s="59">
        <v>50000</v>
      </c>
      <c r="I793" s="7" t="s">
        <v>38</v>
      </c>
      <c r="J793" s="7" t="s">
        <v>799</v>
      </c>
    </row>
    <row r="794" spans="1:10" ht="15" x14ac:dyDescent="0.25">
      <c r="A794" s="57">
        <v>790</v>
      </c>
      <c r="B794" s="130"/>
      <c r="C794" s="135"/>
      <c r="D794" s="132" t="s">
        <v>215</v>
      </c>
      <c r="E794" s="133" t="s">
        <v>216</v>
      </c>
      <c r="F794" s="141"/>
      <c r="G794" s="141"/>
      <c r="H794" s="155" t="e">
        <f>H795+H796+H797+H798+H799+H800+H801+H802+H803+H804+H805+H806+H807+H808+H809+H810+H811+H812+H813+H814+H815+H816+H817+H818+H819+H820+H821+H822+H823+H824+H825+H826+H827+H828+H829+H830+H831+H832+H833+H834+H835+H836+H837+H838+H839+H840+H841+H842+#REF!</f>
        <v>#REF!</v>
      </c>
      <c r="I794" s="4"/>
      <c r="J794" s="4"/>
    </row>
    <row r="795" spans="1:10" ht="42.75" x14ac:dyDescent="0.2">
      <c r="A795" s="57">
        <v>791</v>
      </c>
      <c r="B795" s="19" t="s">
        <v>31</v>
      </c>
      <c r="C795" s="21" t="s">
        <v>533</v>
      </c>
      <c r="D795" s="22" t="s">
        <v>215</v>
      </c>
      <c r="E795" s="73" t="s">
        <v>534</v>
      </c>
      <c r="F795" s="22">
        <v>10</v>
      </c>
      <c r="G795" s="24" t="s">
        <v>56</v>
      </c>
      <c r="H795" s="59">
        <v>149500</v>
      </c>
      <c r="I795" s="7" t="s">
        <v>38</v>
      </c>
      <c r="J795" s="7" t="s">
        <v>784</v>
      </c>
    </row>
    <row r="796" spans="1:10" ht="42.75" x14ac:dyDescent="0.2">
      <c r="A796" s="57">
        <v>792</v>
      </c>
      <c r="B796" s="19" t="s">
        <v>31</v>
      </c>
      <c r="C796" s="21" t="s">
        <v>533</v>
      </c>
      <c r="D796" s="40" t="s">
        <v>215</v>
      </c>
      <c r="E796" s="73" t="s">
        <v>536</v>
      </c>
      <c r="F796" s="22">
        <v>10</v>
      </c>
      <c r="G796" s="24" t="s">
        <v>56</v>
      </c>
      <c r="H796" s="59">
        <v>75000</v>
      </c>
      <c r="I796" s="7" t="s">
        <v>38</v>
      </c>
      <c r="J796" s="7" t="s">
        <v>784</v>
      </c>
    </row>
    <row r="797" spans="1:10" ht="42.75" x14ac:dyDescent="0.2">
      <c r="A797" s="57">
        <v>793</v>
      </c>
      <c r="B797" s="19" t="s">
        <v>31</v>
      </c>
      <c r="C797" s="21" t="s">
        <v>535</v>
      </c>
      <c r="D797" s="22" t="s">
        <v>215</v>
      </c>
      <c r="E797" s="73" t="s">
        <v>538</v>
      </c>
      <c r="F797" s="22">
        <v>10</v>
      </c>
      <c r="G797" s="24" t="s">
        <v>56</v>
      </c>
      <c r="H797" s="59">
        <v>48650</v>
      </c>
      <c r="I797" s="7" t="s">
        <v>38</v>
      </c>
      <c r="J797" s="7" t="s">
        <v>784</v>
      </c>
    </row>
    <row r="798" spans="1:10" ht="42.75" x14ac:dyDescent="0.2">
      <c r="A798" s="57">
        <v>794</v>
      </c>
      <c r="B798" s="19" t="s">
        <v>31</v>
      </c>
      <c r="C798" s="21" t="s">
        <v>537</v>
      </c>
      <c r="D798" s="22" t="s">
        <v>215</v>
      </c>
      <c r="E798" s="73" t="s">
        <v>540</v>
      </c>
      <c r="F798" s="22">
        <v>5</v>
      </c>
      <c r="G798" s="24" t="s">
        <v>56</v>
      </c>
      <c r="H798" s="59">
        <v>25000</v>
      </c>
      <c r="I798" s="7" t="s">
        <v>38</v>
      </c>
      <c r="J798" s="7" t="s">
        <v>784</v>
      </c>
    </row>
    <row r="799" spans="1:10" ht="42.75" x14ac:dyDescent="0.2">
      <c r="A799" s="57">
        <v>795</v>
      </c>
      <c r="B799" s="19" t="s">
        <v>31</v>
      </c>
      <c r="C799" s="21" t="s">
        <v>539</v>
      </c>
      <c r="D799" s="22" t="s">
        <v>215</v>
      </c>
      <c r="E799" s="73" t="s">
        <v>542</v>
      </c>
      <c r="F799" s="22">
        <v>100</v>
      </c>
      <c r="G799" s="24" t="s">
        <v>276</v>
      </c>
      <c r="H799" s="59">
        <v>50000</v>
      </c>
      <c r="I799" s="7" t="s">
        <v>38</v>
      </c>
      <c r="J799" s="7" t="s">
        <v>784</v>
      </c>
    </row>
    <row r="800" spans="1:10" ht="42.75" x14ac:dyDescent="0.2">
      <c r="A800" s="57">
        <v>796</v>
      </c>
      <c r="B800" s="19" t="s">
        <v>31</v>
      </c>
      <c r="C800" s="21" t="s">
        <v>541</v>
      </c>
      <c r="D800" s="22" t="s">
        <v>215</v>
      </c>
      <c r="E800" s="73" t="s">
        <v>543</v>
      </c>
      <c r="F800" s="22">
        <v>20</v>
      </c>
      <c r="G800" s="24" t="s">
        <v>276</v>
      </c>
      <c r="H800" s="59">
        <v>50000</v>
      </c>
      <c r="I800" s="7" t="s">
        <v>38</v>
      </c>
      <c r="J800" s="7" t="s">
        <v>784</v>
      </c>
    </row>
    <row r="801" spans="1:10" ht="42.75" x14ac:dyDescent="0.2">
      <c r="A801" s="57">
        <v>797</v>
      </c>
      <c r="B801" s="19" t="s">
        <v>31</v>
      </c>
      <c r="C801" s="47" t="s">
        <v>1561</v>
      </c>
      <c r="D801" s="22" t="s">
        <v>215</v>
      </c>
      <c r="E801" s="73" t="s">
        <v>544</v>
      </c>
      <c r="F801" s="22">
        <v>6</v>
      </c>
      <c r="G801" s="24" t="s">
        <v>276</v>
      </c>
      <c r="H801" s="59">
        <v>15000</v>
      </c>
      <c r="I801" s="7" t="s">
        <v>38</v>
      </c>
      <c r="J801" s="7" t="s">
        <v>784</v>
      </c>
    </row>
    <row r="802" spans="1:10" ht="42.75" x14ac:dyDescent="0.2">
      <c r="A802" s="57">
        <v>798</v>
      </c>
      <c r="B802" s="19" t="s">
        <v>31</v>
      </c>
      <c r="C802" s="47" t="s">
        <v>1562</v>
      </c>
      <c r="D802" s="22" t="s">
        <v>215</v>
      </c>
      <c r="E802" s="73" t="s">
        <v>545</v>
      </c>
      <c r="F802" s="22">
        <v>6</v>
      </c>
      <c r="G802" s="24" t="s">
        <v>276</v>
      </c>
      <c r="H802" s="59">
        <v>15000</v>
      </c>
      <c r="I802" s="7" t="s">
        <v>38</v>
      </c>
      <c r="J802" s="7" t="s">
        <v>784</v>
      </c>
    </row>
    <row r="803" spans="1:10" ht="42.75" x14ac:dyDescent="0.2">
      <c r="A803" s="57">
        <v>799</v>
      </c>
      <c r="B803" s="19" t="s">
        <v>31</v>
      </c>
      <c r="C803" s="47" t="s">
        <v>1563</v>
      </c>
      <c r="D803" s="22" t="s">
        <v>215</v>
      </c>
      <c r="E803" s="73" t="s">
        <v>547</v>
      </c>
      <c r="F803" s="22">
        <v>6</v>
      </c>
      <c r="G803" s="24" t="s">
        <v>276</v>
      </c>
      <c r="H803" s="59">
        <v>15000</v>
      </c>
      <c r="I803" s="7" t="s">
        <v>38</v>
      </c>
      <c r="J803" s="7" t="s">
        <v>784</v>
      </c>
    </row>
    <row r="804" spans="1:10" ht="42.75" x14ac:dyDescent="0.2">
      <c r="A804" s="57">
        <v>800</v>
      </c>
      <c r="B804" s="19" t="s">
        <v>31</v>
      </c>
      <c r="C804" s="21" t="s">
        <v>546</v>
      </c>
      <c r="D804" s="22" t="s">
        <v>215</v>
      </c>
      <c r="E804" s="73" t="s">
        <v>549</v>
      </c>
      <c r="F804" s="22">
        <v>30</v>
      </c>
      <c r="G804" s="24" t="s">
        <v>548</v>
      </c>
      <c r="H804" s="59">
        <v>50000</v>
      </c>
      <c r="I804" s="7" t="s">
        <v>38</v>
      </c>
      <c r="J804" s="7" t="s">
        <v>784</v>
      </c>
    </row>
    <row r="805" spans="1:10" ht="42.75" x14ac:dyDescent="0.2">
      <c r="A805" s="57">
        <v>801</v>
      </c>
      <c r="B805" s="19" t="s">
        <v>31</v>
      </c>
      <c r="C805" s="21" t="s">
        <v>546</v>
      </c>
      <c r="D805" s="22" t="s">
        <v>215</v>
      </c>
      <c r="E805" s="73" t="s">
        <v>550</v>
      </c>
      <c r="F805" s="22">
        <v>25</v>
      </c>
      <c r="G805" s="24" t="s">
        <v>548</v>
      </c>
      <c r="H805" s="59">
        <v>50000</v>
      </c>
      <c r="I805" s="7" t="s">
        <v>38</v>
      </c>
      <c r="J805" s="7" t="s">
        <v>784</v>
      </c>
    </row>
    <row r="806" spans="1:10" ht="42.75" x14ac:dyDescent="0.2">
      <c r="A806" s="57">
        <v>802</v>
      </c>
      <c r="B806" s="19" t="s">
        <v>31</v>
      </c>
      <c r="C806" s="21" t="s">
        <v>546</v>
      </c>
      <c r="D806" s="22" t="s">
        <v>215</v>
      </c>
      <c r="E806" s="73" t="s">
        <v>551</v>
      </c>
      <c r="F806" s="22">
        <v>25</v>
      </c>
      <c r="G806" s="24" t="s">
        <v>548</v>
      </c>
      <c r="H806" s="59">
        <v>50000</v>
      </c>
      <c r="I806" s="7" t="s">
        <v>38</v>
      </c>
      <c r="J806" s="7" t="s">
        <v>784</v>
      </c>
    </row>
    <row r="807" spans="1:10" ht="42.75" x14ac:dyDescent="0.2">
      <c r="A807" s="57">
        <v>803</v>
      </c>
      <c r="B807" s="19" t="s">
        <v>31</v>
      </c>
      <c r="C807" s="21" t="s">
        <v>546</v>
      </c>
      <c r="D807" s="22" t="s">
        <v>215</v>
      </c>
      <c r="E807" s="73" t="s">
        <v>552</v>
      </c>
      <c r="F807" s="22">
        <v>25</v>
      </c>
      <c r="G807" s="24" t="s">
        <v>548</v>
      </c>
      <c r="H807" s="59">
        <v>50000</v>
      </c>
      <c r="I807" s="7" t="s">
        <v>38</v>
      </c>
      <c r="J807" s="7" t="s">
        <v>784</v>
      </c>
    </row>
    <row r="808" spans="1:10" ht="42.75" x14ac:dyDescent="0.2">
      <c r="A808" s="57">
        <v>804</v>
      </c>
      <c r="B808" s="19" t="s">
        <v>31</v>
      </c>
      <c r="C808" s="21" t="s">
        <v>546</v>
      </c>
      <c r="D808" s="22" t="s">
        <v>215</v>
      </c>
      <c r="E808" s="73" t="s">
        <v>554</v>
      </c>
      <c r="F808" s="22">
        <v>25</v>
      </c>
      <c r="G808" s="24" t="s">
        <v>548</v>
      </c>
      <c r="H808" s="59">
        <v>100000</v>
      </c>
      <c r="I808" s="7" t="s">
        <v>38</v>
      </c>
      <c r="J808" s="7" t="s">
        <v>784</v>
      </c>
    </row>
    <row r="809" spans="1:10" ht="42.75" x14ac:dyDescent="0.2">
      <c r="A809" s="57">
        <v>805</v>
      </c>
      <c r="B809" s="19" t="s">
        <v>31</v>
      </c>
      <c r="C809" s="21" t="s">
        <v>553</v>
      </c>
      <c r="D809" s="22" t="s">
        <v>215</v>
      </c>
      <c r="E809" s="73" t="s">
        <v>556</v>
      </c>
      <c r="F809" s="22">
        <v>28</v>
      </c>
      <c r="G809" s="24" t="s">
        <v>555</v>
      </c>
      <c r="H809" s="59">
        <v>54000</v>
      </c>
      <c r="I809" s="7" t="s">
        <v>38</v>
      </c>
      <c r="J809" s="7" t="s">
        <v>784</v>
      </c>
    </row>
    <row r="810" spans="1:10" ht="42.75" x14ac:dyDescent="0.2">
      <c r="A810" s="57">
        <v>806</v>
      </c>
      <c r="B810" s="19" t="s">
        <v>31</v>
      </c>
      <c r="C810" s="47" t="s">
        <v>1564</v>
      </c>
      <c r="D810" s="22" t="s">
        <v>215</v>
      </c>
      <c r="E810" s="73" t="s">
        <v>557</v>
      </c>
      <c r="F810" s="22">
        <v>40</v>
      </c>
      <c r="G810" s="24" t="s">
        <v>486</v>
      </c>
      <c r="H810" s="59">
        <v>40000</v>
      </c>
      <c r="I810" s="7" t="s">
        <v>38</v>
      </c>
      <c r="J810" s="7" t="s">
        <v>784</v>
      </c>
    </row>
    <row r="811" spans="1:10" ht="42.75" x14ac:dyDescent="0.2">
      <c r="A811" s="57">
        <v>807</v>
      </c>
      <c r="B811" s="19" t="s">
        <v>31</v>
      </c>
      <c r="C811" s="47" t="s">
        <v>1565</v>
      </c>
      <c r="D811" s="22" t="s">
        <v>215</v>
      </c>
      <c r="E811" s="73" t="s">
        <v>559</v>
      </c>
      <c r="F811" s="22">
        <v>40</v>
      </c>
      <c r="G811" s="24" t="s">
        <v>486</v>
      </c>
      <c r="H811" s="59">
        <v>40000</v>
      </c>
      <c r="I811" s="7" t="s">
        <v>38</v>
      </c>
      <c r="J811" s="7" t="s">
        <v>784</v>
      </c>
    </row>
    <row r="812" spans="1:10" ht="42.75" x14ac:dyDescent="0.2">
      <c r="A812" s="57">
        <v>808</v>
      </c>
      <c r="B812" s="19" t="s">
        <v>31</v>
      </c>
      <c r="C812" s="21" t="s">
        <v>558</v>
      </c>
      <c r="D812" s="22" t="s">
        <v>215</v>
      </c>
      <c r="E812" s="73" t="s">
        <v>561</v>
      </c>
      <c r="F812" s="22">
        <v>20</v>
      </c>
      <c r="G812" s="24" t="s">
        <v>56</v>
      </c>
      <c r="H812" s="59">
        <v>100000</v>
      </c>
      <c r="I812" s="7" t="s">
        <v>38</v>
      </c>
      <c r="J812" s="7" t="s">
        <v>784</v>
      </c>
    </row>
    <row r="813" spans="1:10" ht="42.75" x14ac:dyDescent="0.2">
      <c r="A813" s="57">
        <v>809</v>
      </c>
      <c r="B813" s="19" t="s">
        <v>31</v>
      </c>
      <c r="C813" s="21" t="s">
        <v>560</v>
      </c>
      <c r="D813" s="22" t="s">
        <v>215</v>
      </c>
      <c r="E813" s="73" t="s">
        <v>563</v>
      </c>
      <c r="F813" s="22">
        <v>5</v>
      </c>
      <c r="G813" s="24" t="s">
        <v>56</v>
      </c>
      <c r="H813" s="59">
        <v>25000</v>
      </c>
      <c r="I813" s="7" t="s">
        <v>38</v>
      </c>
      <c r="J813" s="7" t="s">
        <v>784</v>
      </c>
    </row>
    <row r="814" spans="1:10" ht="42.75" x14ac:dyDescent="0.2">
      <c r="A814" s="57">
        <v>810</v>
      </c>
      <c r="B814" s="19" t="s">
        <v>31</v>
      </c>
      <c r="C814" s="21" t="s">
        <v>562</v>
      </c>
      <c r="D814" s="22" t="s">
        <v>215</v>
      </c>
      <c r="E814" s="73" t="s">
        <v>565</v>
      </c>
      <c r="F814" s="22">
        <v>10</v>
      </c>
      <c r="G814" s="24" t="s">
        <v>276</v>
      </c>
      <c r="H814" s="59">
        <v>25000</v>
      </c>
      <c r="I814" s="7" t="s">
        <v>38</v>
      </c>
      <c r="J814" s="7" t="s">
        <v>784</v>
      </c>
    </row>
    <row r="815" spans="1:10" ht="71.25" x14ac:dyDescent="0.2">
      <c r="A815" s="57">
        <v>811</v>
      </c>
      <c r="B815" s="19" t="s">
        <v>31</v>
      </c>
      <c r="C815" s="21" t="s">
        <v>564</v>
      </c>
      <c r="D815" s="22" t="s">
        <v>215</v>
      </c>
      <c r="E815" s="73" t="s">
        <v>567</v>
      </c>
      <c r="F815" s="22">
        <v>2</v>
      </c>
      <c r="G815" s="24" t="s">
        <v>56</v>
      </c>
      <c r="H815" s="59">
        <v>5000</v>
      </c>
      <c r="I815" s="7" t="s">
        <v>38</v>
      </c>
      <c r="J815" s="7" t="s">
        <v>784</v>
      </c>
    </row>
    <row r="816" spans="1:10" ht="42.75" x14ac:dyDescent="0.2">
      <c r="A816" s="57">
        <v>812</v>
      </c>
      <c r="B816" s="19" t="s">
        <v>31</v>
      </c>
      <c r="C816" s="21" t="s">
        <v>566</v>
      </c>
      <c r="D816" s="22" t="s">
        <v>215</v>
      </c>
      <c r="E816" s="118" t="s">
        <v>1103</v>
      </c>
      <c r="F816" s="22">
        <v>2</v>
      </c>
      <c r="G816" s="24" t="s">
        <v>56</v>
      </c>
      <c r="H816" s="59">
        <v>5000</v>
      </c>
      <c r="I816" s="7" t="s">
        <v>38</v>
      </c>
      <c r="J816" s="7" t="s">
        <v>784</v>
      </c>
    </row>
    <row r="817" spans="1:10" ht="28.5" x14ac:dyDescent="0.2">
      <c r="A817" s="57">
        <v>813</v>
      </c>
      <c r="B817" s="19" t="s">
        <v>783</v>
      </c>
      <c r="C817" s="185" t="s">
        <v>1100</v>
      </c>
      <c r="D817" s="22" t="s">
        <v>215</v>
      </c>
      <c r="E817" s="118" t="s">
        <v>1104</v>
      </c>
      <c r="F817" s="7">
        <v>50</v>
      </c>
      <c r="G817" s="24" t="s">
        <v>56</v>
      </c>
      <c r="H817" s="59">
        <v>17500</v>
      </c>
      <c r="I817" s="7" t="s">
        <v>38</v>
      </c>
      <c r="J817" s="7" t="s">
        <v>784</v>
      </c>
    </row>
    <row r="818" spans="1:10" ht="28.5" x14ac:dyDescent="0.2">
      <c r="A818" s="57">
        <v>814</v>
      </c>
      <c r="B818" s="19" t="s">
        <v>783</v>
      </c>
      <c r="C818" s="185" t="s">
        <v>1101</v>
      </c>
      <c r="D818" s="22" t="s">
        <v>215</v>
      </c>
      <c r="E818" s="118" t="s">
        <v>1105</v>
      </c>
      <c r="F818" s="7">
        <v>50</v>
      </c>
      <c r="G818" s="24" t="s">
        <v>56</v>
      </c>
      <c r="H818" s="59">
        <v>17500</v>
      </c>
      <c r="I818" s="7" t="s">
        <v>38</v>
      </c>
      <c r="J818" s="7" t="s">
        <v>784</v>
      </c>
    </row>
    <row r="819" spans="1:10" ht="28.5" x14ac:dyDescent="0.2">
      <c r="A819" s="57">
        <v>815</v>
      </c>
      <c r="B819" s="19" t="s">
        <v>783</v>
      </c>
      <c r="C819" s="185" t="s">
        <v>1102</v>
      </c>
      <c r="D819" s="22" t="s">
        <v>215</v>
      </c>
      <c r="E819" s="105" t="s">
        <v>1303</v>
      </c>
      <c r="F819" s="7">
        <v>25</v>
      </c>
      <c r="G819" s="24" t="s">
        <v>56</v>
      </c>
      <c r="H819" s="59">
        <v>37500</v>
      </c>
      <c r="I819" s="7" t="s">
        <v>38</v>
      </c>
      <c r="J819" s="7" t="s">
        <v>784</v>
      </c>
    </row>
    <row r="820" spans="1:10" ht="42.75" x14ac:dyDescent="0.2">
      <c r="A820" s="57">
        <v>816</v>
      </c>
      <c r="B820" s="19" t="s">
        <v>1107</v>
      </c>
      <c r="C820" s="61" t="s">
        <v>1282</v>
      </c>
      <c r="D820" s="9" t="s">
        <v>215</v>
      </c>
      <c r="E820" s="105" t="s">
        <v>1304</v>
      </c>
      <c r="F820" s="7">
        <v>1</v>
      </c>
      <c r="G820" s="24" t="s">
        <v>56</v>
      </c>
      <c r="H820" s="59">
        <v>5500</v>
      </c>
      <c r="I820" s="7" t="s">
        <v>38</v>
      </c>
      <c r="J820" s="7" t="s">
        <v>784</v>
      </c>
    </row>
    <row r="821" spans="1:10" ht="42.75" x14ac:dyDescent="0.2">
      <c r="A821" s="57">
        <v>817</v>
      </c>
      <c r="B821" s="19" t="s">
        <v>1107</v>
      </c>
      <c r="C821" s="61" t="s">
        <v>1283</v>
      </c>
      <c r="D821" s="9" t="s">
        <v>215</v>
      </c>
      <c r="E821" s="105" t="s">
        <v>1305</v>
      </c>
      <c r="F821" s="7">
        <v>1</v>
      </c>
      <c r="G821" s="24" t="s">
        <v>56</v>
      </c>
      <c r="H821" s="59">
        <v>5500</v>
      </c>
      <c r="I821" s="7" t="s">
        <v>38</v>
      </c>
      <c r="J821" s="7" t="s">
        <v>784</v>
      </c>
    </row>
    <row r="822" spans="1:10" ht="42.75" x14ac:dyDescent="0.2">
      <c r="A822" s="57">
        <v>818</v>
      </c>
      <c r="B822" s="19" t="s">
        <v>1107</v>
      </c>
      <c r="C822" s="61" t="s">
        <v>1284</v>
      </c>
      <c r="D822" s="9" t="s">
        <v>215</v>
      </c>
      <c r="E822" s="105" t="s">
        <v>1306</v>
      </c>
      <c r="F822" s="7">
        <v>1</v>
      </c>
      <c r="G822" s="24" t="s">
        <v>56</v>
      </c>
      <c r="H822" s="59">
        <v>5500</v>
      </c>
      <c r="I822" s="7" t="s">
        <v>38</v>
      </c>
      <c r="J822" s="7" t="s">
        <v>784</v>
      </c>
    </row>
    <row r="823" spans="1:10" ht="42.75" x14ac:dyDescent="0.2">
      <c r="A823" s="57">
        <v>819</v>
      </c>
      <c r="B823" s="19" t="s">
        <v>1107</v>
      </c>
      <c r="C823" s="61" t="s">
        <v>1285</v>
      </c>
      <c r="D823" s="9" t="s">
        <v>215</v>
      </c>
      <c r="E823" s="105" t="s">
        <v>1307</v>
      </c>
      <c r="F823" s="7">
        <v>1</v>
      </c>
      <c r="G823" s="24" t="s">
        <v>56</v>
      </c>
      <c r="H823" s="59">
        <v>5500</v>
      </c>
      <c r="I823" s="7" t="s">
        <v>38</v>
      </c>
      <c r="J823" s="7" t="s">
        <v>784</v>
      </c>
    </row>
    <row r="824" spans="1:10" ht="42.75" x14ac:dyDescent="0.2">
      <c r="A824" s="57">
        <v>820</v>
      </c>
      <c r="B824" s="19" t="s">
        <v>1107</v>
      </c>
      <c r="C824" s="61" t="s">
        <v>1286</v>
      </c>
      <c r="D824" s="9" t="s">
        <v>215</v>
      </c>
      <c r="E824" s="105" t="s">
        <v>1308</v>
      </c>
      <c r="F824" s="7">
        <v>1</v>
      </c>
      <c r="G824" s="24" t="s">
        <v>56</v>
      </c>
      <c r="H824" s="59">
        <v>5500</v>
      </c>
      <c r="I824" s="7" t="s">
        <v>38</v>
      </c>
      <c r="J824" s="7" t="s">
        <v>784</v>
      </c>
    </row>
    <row r="825" spans="1:10" ht="42.75" x14ac:dyDescent="0.2">
      <c r="A825" s="57">
        <v>821</v>
      </c>
      <c r="B825" s="19" t="s">
        <v>1107</v>
      </c>
      <c r="C825" s="61" t="s">
        <v>1287</v>
      </c>
      <c r="D825" s="9" t="s">
        <v>215</v>
      </c>
      <c r="E825" s="105" t="s">
        <v>1309</v>
      </c>
      <c r="F825" s="7">
        <v>1</v>
      </c>
      <c r="G825" s="24" t="s">
        <v>56</v>
      </c>
      <c r="H825" s="59">
        <v>5500</v>
      </c>
      <c r="I825" s="7" t="s">
        <v>38</v>
      </c>
      <c r="J825" s="7" t="s">
        <v>784</v>
      </c>
    </row>
    <row r="826" spans="1:10" ht="42.75" x14ac:dyDescent="0.2">
      <c r="A826" s="57">
        <v>822</v>
      </c>
      <c r="B826" s="19" t="s">
        <v>1107</v>
      </c>
      <c r="C826" s="61" t="s">
        <v>1288</v>
      </c>
      <c r="D826" s="9" t="s">
        <v>215</v>
      </c>
      <c r="E826" s="105" t="s">
        <v>1310</v>
      </c>
      <c r="F826" s="7">
        <v>1</v>
      </c>
      <c r="G826" s="24" t="s">
        <v>56</v>
      </c>
      <c r="H826" s="59">
        <v>5500</v>
      </c>
      <c r="I826" s="7" t="s">
        <v>38</v>
      </c>
      <c r="J826" s="7" t="s">
        <v>784</v>
      </c>
    </row>
    <row r="827" spans="1:10" ht="42.75" x14ac:dyDescent="0.2">
      <c r="A827" s="57">
        <v>823</v>
      </c>
      <c r="B827" s="19" t="s">
        <v>1107</v>
      </c>
      <c r="C827" s="61" t="s">
        <v>1289</v>
      </c>
      <c r="D827" s="9" t="s">
        <v>215</v>
      </c>
      <c r="E827" s="105" t="s">
        <v>1311</v>
      </c>
      <c r="F827" s="7">
        <v>1</v>
      </c>
      <c r="G827" s="24" t="s">
        <v>56</v>
      </c>
      <c r="H827" s="59">
        <v>5500</v>
      </c>
      <c r="I827" s="7" t="s">
        <v>38</v>
      </c>
      <c r="J827" s="7" t="s">
        <v>784</v>
      </c>
    </row>
    <row r="828" spans="1:10" ht="42.75" x14ac:dyDescent="0.2">
      <c r="A828" s="57">
        <v>824</v>
      </c>
      <c r="B828" s="19" t="s">
        <v>1107</v>
      </c>
      <c r="C828" s="61" t="s">
        <v>1290</v>
      </c>
      <c r="D828" s="9" t="s">
        <v>215</v>
      </c>
      <c r="E828" s="105" t="s">
        <v>1312</v>
      </c>
      <c r="F828" s="7">
        <v>1</v>
      </c>
      <c r="G828" s="24" t="s">
        <v>56</v>
      </c>
      <c r="H828" s="59">
        <v>5500</v>
      </c>
      <c r="I828" s="7" t="s">
        <v>38</v>
      </c>
      <c r="J828" s="7" t="s">
        <v>784</v>
      </c>
    </row>
    <row r="829" spans="1:10" ht="42.75" x14ac:dyDescent="0.2">
      <c r="A829" s="57">
        <v>825</v>
      </c>
      <c r="B829" s="19" t="s">
        <v>1107</v>
      </c>
      <c r="C829" s="61" t="s">
        <v>1291</v>
      </c>
      <c r="D829" s="9" t="s">
        <v>215</v>
      </c>
      <c r="E829" s="105" t="s">
        <v>1313</v>
      </c>
      <c r="F829" s="7">
        <v>1</v>
      </c>
      <c r="G829" s="24" t="s">
        <v>56</v>
      </c>
      <c r="H829" s="59">
        <v>5500</v>
      </c>
      <c r="I829" s="7" t="s">
        <v>38</v>
      </c>
      <c r="J829" s="7" t="s">
        <v>784</v>
      </c>
    </row>
    <row r="830" spans="1:10" ht="42.75" x14ac:dyDescent="0.2">
      <c r="A830" s="57">
        <v>826</v>
      </c>
      <c r="B830" s="19" t="s">
        <v>1107</v>
      </c>
      <c r="C830" s="61" t="s">
        <v>1292</v>
      </c>
      <c r="D830" s="9" t="s">
        <v>215</v>
      </c>
      <c r="E830" s="105" t="s">
        <v>1314</v>
      </c>
      <c r="F830" s="7">
        <v>1</v>
      </c>
      <c r="G830" s="24" t="s">
        <v>56</v>
      </c>
      <c r="H830" s="59">
        <v>12300</v>
      </c>
      <c r="I830" s="7" t="s">
        <v>38</v>
      </c>
      <c r="J830" s="7" t="s">
        <v>784</v>
      </c>
    </row>
    <row r="831" spans="1:10" ht="42.75" x14ac:dyDescent="0.2">
      <c r="A831" s="57">
        <v>827</v>
      </c>
      <c r="B831" s="19" t="s">
        <v>1107</v>
      </c>
      <c r="C831" s="61" t="s">
        <v>1293</v>
      </c>
      <c r="D831" s="9" t="s">
        <v>215</v>
      </c>
      <c r="E831" s="105" t="s">
        <v>1315</v>
      </c>
      <c r="F831" s="7">
        <v>1</v>
      </c>
      <c r="G831" s="24" t="s">
        <v>56</v>
      </c>
      <c r="H831" s="59">
        <v>10800</v>
      </c>
      <c r="I831" s="7" t="s">
        <v>38</v>
      </c>
      <c r="J831" s="7" t="s">
        <v>784</v>
      </c>
    </row>
    <row r="832" spans="1:10" ht="57" x14ac:dyDescent="0.2">
      <c r="A832" s="57">
        <v>828</v>
      </c>
      <c r="B832" s="19" t="s">
        <v>1670</v>
      </c>
      <c r="C832" s="61" t="s">
        <v>1294</v>
      </c>
      <c r="D832" s="9" t="s">
        <v>215</v>
      </c>
      <c r="E832" s="105" t="s">
        <v>1316</v>
      </c>
      <c r="F832" s="7">
        <v>3</v>
      </c>
      <c r="G832" s="24" t="s">
        <v>56</v>
      </c>
      <c r="H832" s="59">
        <v>26250</v>
      </c>
      <c r="I832" s="7" t="s">
        <v>38</v>
      </c>
      <c r="J832" s="7" t="s">
        <v>784</v>
      </c>
    </row>
    <row r="833" spans="1:10" ht="57" x14ac:dyDescent="0.2">
      <c r="A833" s="57">
        <v>829</v>
      </c>
      <c r="B833" s="19" t="s">
        <v>1670</v>
      </c>
      <c r="C833" s="61" t="s">
        <v>1295</v>
      </c>
      <c r="D833" s="9" t="s">
        <v>215</v>
      </c>
      <c r="E833" s="105" t="s">
        <v>1317</v>
      </c>
      <c r="F833" s="7">
        <v>10</v>
      </c>
      <c r="G833" s="24" t="s">
        <v>56</v>
      </c>
      <c r="H833" s="59">
        <v>50000</v>
      </c>
      <c r="I833" s="7" t="s">
        <v>38</v>
      </c>
      <c r="J833" s="7" t="s">
        <v>784</v>
      </c>
    </row>
    <row r="834" spans="1:10" ht="57" x14ac:dyDescent="0.2">
      <c r="A834" s="57">
        <v>830</v>
      </c>
      <c r="B834" s="19" t="s">
        <v>1107</v>
      </c>
      <c r="C834" s="61" t="s">
        <v>1296</v>
      </c>
      <c r="D834" s="9" t="s">
        <v>215</v>
      </c>
      <c r="E834" s="105" t="s">
        <v>1318</v>
      </c>
      <c r="F834" s="7">
        <v>5</v>
      </c>
      <c r="G834" s="24" t="s">
        <v>56</v>
      </c>
      <c r="H834" s="59">
        <v>10000</v>
      </c>
      <c r="I834" s="7" t="s">
        <v>38</v>
      </c>
      <c r="J834" s="7" t="s">
        <v>784</v>
      </c>
    </row>
    <row r="835" spans="1:10" ht="57" x14ac:dyDescent="0.2">
      <c r="A835" s="57">
        <v>831</v>
      </c>
      <c r="B835" s="19" t="s">
        <v>1107</v>
      </c>
      <c r="C835" s="61" t="s">
        <v>1297</v>
      </c>
      <c r="D835" s="9" t="s">
        <v>215</v>
      </c>
      <c r="E835" s="105" t="s">
        <v>1319</v>
      </c>
      <c r="F835" s="7">
        <v>1</v>
      </c>
      <c r="G835" s="24" t="s">
        <v>56</v>
      </c>
      <c r="H835" s="59">
        <v>3000</v>
      </c>
      <c r="I835" s="7" t="s">
        <v>38</v>
      </c>
      <c r="J835" s="7" t="s">
        <v>784</v>
      </c>
    </row>
    <row r="836" spans="1:10" ht="57" x14ac:dyDescent="0.2">
      <c r="A836" s="57">
        <v>832</v>
      </c>
      <c r="B836" s="19" t="s">
        <v>1107</v>
      </c>
      <c r="C836" s="61" t="s">
        <v>1298</v>
      </c>
      <c r="D836" s="9" t="s">
        <v>215</v>
      </c>
      <c r="E836" s="105" t="s">
        <v>1320</v>
      </c>
      <c r="F836" s="7">
        <v>1</v>
      </c>
      <c r="G836" s="24" t="s">
        <v>56</v>
      </c>
      <c r="H836" s="59">
        <v>3000</v>
      </c>
      <c r="I836" s="7" t="s">
        <v>38</v>
      </c>
      <c r="J836" s="7" t="s">
        <v>784</v>
      </c>
    </row>
    <row r="837" spans="1:10" ht="114" x14ac:dyDescent="0.2">
      <c r="A837" s="57">
        <v>833</v>
      </c>
      <c r="B837" s="19" t="s">
        <v>1107</v>
      </c>
      <c r="C837" s="61" t="s">
        <v>1299</v>
      </c>
      <c r="D837" s="9" t="s">
        <v>215</v>
      </c>
      <c r="E837" s="105" t="s">
        <v>1321</v>
      </c>
      <c r="F837" s="7">
        <v>50</v>
      </c>
      <c r="G837" s="24" t="s">
        <v>56</v>
      </c>
      <c r="H837" s="59">
        <v>75000</v>
      </c>
      <c r="I837" s="7" t="s">
        <v>38</v>
      </c>
      <c r="J837" s="7" t="s">
        <v>784</v>
      </c>
    </row>
    <row r="838" spans="1:10" ht="42.75" x14ac:dyDescent="0.2">
      <c r="A838" s="57">
        <v>834</v>
      </c>
      <c r="B838" s="19" t="s">
        <v>1107</v>
      </c>
      <c r="C838" s="61" t="s">
        <v>1300</v>
      </c>
      <c r="D838" s="9" t="s">
        <v>215</v>
      </c>
      <c r="E838" s="105" t="s">
        <v>1322</v>
      </c>
      <c r="F838" s="7">
        <v>5</v>
      </c>
      <c r="G838" s="24" t="s">
        <v>56</v>
      </c>
      <c r="H838" s="59">
        <v>80000</v>
      </c>
      <c r="I838" s="7" t="s">
        <v>38</v>
      </c>
      <c r="J838" s="7" t="s">
        <v>784</v>
      </c>
    </row>
    <row r="839" spans="1:10" ht="28.5" x14ac:dyDescent="0.2">
      <c r="A839" s="57">
        <v>835</v>
      </c>
      <c r="B839" s="19" t="s">
        <v>1107</v>
      </c>
      <c r="C839" s="61" t="s">
        <v>1301</v>
      </c>
      <c r="D839" s="9" t="s">
        <v>215</v>
      </c>
      <c r="E839" s="105" t="s">
        <v>1323</v>
      </c>
      <c r="F839" s="7">
        <v>5</v>
      </c>
      <c r="G839" s="24" t="s">
        <v>56</v>
      </c>
      <c r="H839" s="59">
        <v>100000</v>
      </c>
      <c r="I839" s="7" t="s">
        <v>38</v>
      </c>
      <c r="J839" s="7" t="s">
        <v>784</v>
      </c>
    </row>
    <row r="840" spans="1:10" ht="28.5" x14ac:dyDescent="0.2">
      <c r="A840" s="57">
        <v>836</v>
      </c>
      <c r="B840" s="19" t="s">
        <v>1107</v>
      </c>
      <c r="C840" s="61" t="s">
        <v>1302</v>
      </c>
      <c r="D840" s="9" t="s">
        <v>215</v>
      </c>
      <c r="E840" s="105" t="s">
        <v>1324</v>
      </c>
      <c r="F840" s="7">
        <v>2</v>
      </c>
      <c r="G840" s="24" t="s">
        <v>56</v>
      </c>
      <c r="H840" s="59">
        <v>100000</v>
      </c>
      <c r="I840" s="7" t="s">
        <v>38</v>
      </c>
      <c r="J840" s="7" t="s">
        <v>784</v>
      </c>
    </row>
    <row r="841" spans="1:10" ht="28.5" x14ac:dyDescent="0.2">
      <c r="A841" s="57">
        <v>837</v>
      </c>
      <c r="B841" s="19" t="s">
        <v>1107</v>
      </c>
      <c r="C841" s="98" t="s">
        <v>1604</v>
      </c>
      <c r="D841" s="9" t="s">
        <v>215</v>
      </c>
      <c r="E841" s="105" t="s">
        <v>1325</v>
      </c>
      <c r="F841" s="7">
        <v>50</v>
      </c>
      <c r="G841" s="24" t="s">
        <v>56</v>
      </c>
      <c r="H841" s="11">
        <v>90000</v>
      </c>
      <c r="I841" s="7" t="s">
        <v>38</v>
      </c>
      <c r="J841" s="7" t="s">
        <v>784</v>
      </c>
    </row>
    <row r="842" spans="1:10" ht="28.5" x14ac:dyDescent="0.2">
      <c r="A842" s="57">
        <v>838</v>
      </c>
      <c r="B842" s="19" t="s">
        <v>1107</v>
      </c>
      <c r="C842" s="98" t="s">
        <v>1605</v>
      </c>
      <c r="D842" s="9" t="s">
        <v>215</v>
      </c>
      <c r="E842" s="105" t="s">
        <v>1326</v>
      </c>
      <c r="F842" s="7">
        <v>50</v>
      </c>
      <c r="G842" s="24" t="s">
        <v>56</v>
      </c>
      <c r="H842" s="11">
        <v>90000</v>
      </c>
      <c r="I842" s="7" t="s">
        <v>38</v>
      </c>
      <c r="J842" s="7" t="s">
        <v>784</v>
      </c>
    </row>
    <row r="843" spans="1:10" ht="42.75" x14ac:dyDescent="0.2">
      <c r="A843" s="57">
        <v>839</v>
      </c>
      <c r="B843" s="19" t="s">
        <v>1663</v>
      </c>
      <c r="C843" s="98" t="s">
        <v>1666</v>
      </c>
      <c r="D843" s="193" t="s">
        <v>215</v>
      </c>
      <c r="E843" s="105" t="s">
        <v>1668</v>
      </c>
      <c r="F843" s="7">
        <v>2</v>
      </c>
      <c r="G843" s="24" t="s">
        <v>56</v>
      </c>
      <c r="H843" s="11">
        <v>5000</v>
      </c>
      <c r="I843" s="7" t="s">
        <v>38</v>
      </c>
      <c r="J843" s="7" t="s">
        <v>784</v>
      </c>
    </row>
    <row r="844" spans="1:10" ht="74.25" customHeight="1" x14ac:dyDescent="0.2">
      <c r="A844" s="57">
        <v>840</v>
      </c>
      <c r="B844" s="19" t="s">
        <v>1663</v>
      </c>
      <c r="C844" s="142" t="s">
        <v>1667</v>
      </c>
      <c r="D844" s="22" t="s">
        <v>215</v>
      </c>
      <c r="E844" s="105" t="s">
        <v>1669</v>
      </c>
      <c r="F844" s="7">
        <v>2</v>
      </c>
      <c r="G844" s="24" t="s">
        <v>56</v>
      </c>
      <c r="H844" s="59">
        <v>5000</v>
      </c>
      <c r="I844" s="7" t="s">
        <v>38</v>
      </c>
      <c r="J844" s="7" t="s">
        <v>784</v>
      </c>
    </row>
    <row r="845" spans="1:10" x14ac:dyDescent="0.2">
      <c r="A845" s="15"/>
      <c r="B845" s="7"/>
      <c r="C845" s="85"/>
      <c r="D845" s="7"/>
      <c r="E845" s="83"/>
      <c r="F845" s="7"/>
      <c r="G845" s="7"/>
      <c r="H845" s="154"/>
      <c r="I845" s="7"/>
      <c r="J845" s="7"/>
    </row>
    <row r="846" spans="1:10" ht="15" x14ac:dyDescent="0.2">
      <c r="A846" s="119" t="s">
        <v>743</v>
      </c>
      <c r="B846" s="66"/>
      <c r="C846" s="93"/>
      <c r="D846" s="7"/>
      <c r="E846" s="83"/>
      <c r="F846" s="7"/>
      <c r="G846" s="7"/>
      <c r="H846" s="154"/>
      <c r="I846" s="7"/>
      <c r="J846" s="7"/>
    </row>
    <row r="847" spans="1:10" x14ac:dyDescent="0.2">
      <c r="A847" s="119" t="s">
        <v>764</v>
      </c>
      <c r="B847" s="66" t="s">
        <v>763</v>
      </c>
      <c r="C847" s="67"/>
      <c r="D847" s="7"/>
      <c r="E847" s="83"/>
      <c r="F847" s="7"/>
      <c r="G847" s="7"/>
      <c r="H847" s="154"/>
      <c r="I847" s="7"/>
      <c r="J847" s="7"/>
    </row>
    <row r="848" spans="1:10" x14ac:dyDescent="0.2">
      <c r="A848" s="119" t="s">
        <v>744</v>
      </c>
      <c r="B848" s="66" t="s">
        <v>745</v>
      </c>
      <c r="C848" s="67"/>
      <c r="D848" s="7"/>
      <c r="E848" s="83"/>
      <c r="F848" s="7"/>
      <c r="G848" s="7"/>
      <c r="H848" s="154"/>
      <c r="I848" s="7"/>
      <c r="J848" s="7"/>
    </row>
    <row r="849" spans="1:10" x14ac:dyDescent="0.2">
      <c r="A849" s="119" t="s">
        <v>746</v>
      </c>
      <c r="B849" s="66" t="s">
        <v>747</v>
      </c>
      <c r="C849" s="67"/>
      <c r="D849" s="7"/>
      <c r="E849" s="83"/>
      <c r="F849" s="7"/>
      <c r="G849" s="7"/>
      <c r="H849" s="154"/>
      <c r="I849" s="7"/>
      <c r="J849" s="7"/>
    </row>
    <row r="850" spans="1:10" x14ac:dyDescent="0.2">
      <c r="A850" s="119" t="s">
        <v>748</v>
      </c>
      <c r="B850" s="66" t="s">
        <v>749</v>
      </c>
      <c r="C850" s="67"/>
      <c r="D850" s="7"/>
      <c r="E850" s="83"/>
      <c r="F850" s="7"/>
      <c r="G850" s="7"/>
      <c r="H850" s="154"/>
      <c r="I850" s="7"/>
      <c r="J850" s="7"/>
    </row>
    <row r="851" spans="1:10" x14ac:dyDescent="0.2">
      <c r="A851" s="119" t="s">
        <v>750</v>
      </c>
      <c r="B851" s="66" t="s">
        <v>751</v>
      </c>
      <c r="C851" s="67"/>
      <c r="D851" s="7"/>
      <c r="E851" s="83"/>
      <c r="F851" s="7"/>
      <c r="G851" s="7"/>
      <c r="H851" s="154"/>
      <c r="I851" s="7"/>
      <c r="J851" s="7"/>
    </row>
    <row r="852" spans="1:10" x14ac:dyDescent="0.2">
      <c r="A852" s="119" t="s">
        <v>782</v>
      </c>
      <c r="B852" s="66" t="s">
        <v>781</v>
      </c>
      <c r="C852" s="94"/>
      <c r="D852" s="7"/>
      <c r="E852" s="83"/>
      <c r="F852" s="7"/>
      <c r="G852" s="7"/>
      <c r="H852" s="154"/>
      <c r="I852" s="7"/>
      <c r="J852" s="7"/>
    </row>
    <row r="853" spans="1:10" x14ac:dyDescent="0.2">
      <c r="A853" s="119" t="s">
        <v>752</v>
      </c>
      <c r="B853" s="66" t="s">
        <v>753</v>
      </c>
      <c r="C853" s="67"/>
      <c r="D853" s="7"/>
      <c r="E853" s="83"/>
      <c r="F853" s="7"/>
      <c r="G853" s="7"/>
      <c r="H853" s="154"/>
      <c r="I853" s="7"/>
      <c r="J853" s="7"/>
    </row>
    <row r="854" spans="1:10" x14ac:dyDescent="0.2">
      <c r="A854" s="119" t="s">
        <v>754</v>
      </c>
      <c r="B854" s="66" t="s">
        <v>755</v>
      </c>
      <c r="C854" s="67"/>
      <c r="D854" s="7"/>
      <c r="E854" s="83"/>
      <c r="F854" s="7"/>
      <c r="G854" s="7"/>
      <c r="H854" s="154"/>
      <c r="I854" s="7"/>
      <c r="J854" s="7"/>
    </row>
    <row r="855" spans="1:10" x14ac:dyDescent="0.2">
      <c r="A855" s="119" t="s">
        <v>756</v>
      </c>
      <c r="B855" s="66" t="s">
        <v>757</v>
      </c>
      <c r="C855" s="67"/>
      <c r="D855" s="7"/>
      <c r="E855" s="83"/>
      <c r="F855" s="7"/>
      <c r="G855" s="7"/>
      <c r="H855" s="154"/>
      <c r="I855" s="7"/>
      <c r="J855" s="7"/>
    </row>
    <row r="856" spans="1:10" x14ac:dyDescent="0.2">
      <c r="A856" s="119" t="s">
        <v>758</v>
      </c>
      <c r="B856" s="66" t="s">
        <v>570</v>
      </c>
      <c r="C856" s="67"/>
      <c r="D856" s="7"/>
      <c r="E856" s="83"/>
      <c r="F856" s="7"/>
      <c r="G856" s="7"/>
      <c r="H856" s="154"/>
      <c r="I856" s="7"/>
      <c r="J856" s="7"/>
    </row>
    <row r="857" spans="1:10" x14ac:dyDescent="0.2">
      <c r="A857" s="119" t="s">
        <v>759</v>
      </c>
      <c r="B857" s="66" t="s">
        <v>760</v>
      </c>
      <c r="C857" s="67"/>
      <c r="D857" s="7"/>
      <c r="E857" s="83"/>
      <c r="F857" s="7"/>
      <c r="G857" s="7"/>
      <c r="H857" s="154"/>
      <c r="I857" s="7"/>
      <c r="J857" s="7"/>
    </row>
    <row r="858" spans="1:10" x14ac:dyDescent="0.2">
      <c r="A858" s="119" t="s">
        <v>767</v>
      </c>
      <c r="B858" s="66" t="s">
        <v>766</v>
      </c>
      <c r="C858" s="67"/>
      <c r="D858" s="7"/>
      <c r="E858" s="83"/>
      <c r="F858" s="7"/>
      <c r="G858" s="7"/>
      <c r="H858" s="154"/>
      <c r="I858" s="7"/>
      <c r="J858" s="7"/>
    </row>
    <row r="859" spans="1:10" x14ac:dyDescent="0.2">
      <c r="A859" s="119" t="s">
        <v>761</v>
      </c>
      <c r="B859" s="66" t="s">
        <v>762</v>
      </c>
      <c r="C859" s="67"/>
      <c r="D859" s="7"/>
      <c r="E859" s="83"/>
      <c r="F859" s="7"/>
      <c r="G859" s="7"/>
      <c r="H859" s="154"/>
      <c r="I859" s="7"/>
      <c r="J859" s="7"/>
    </row>
    <row r="860" spans="1:10" x14ac:dyDescent="0.2">
      <c r="B860" s="66"/>
      <c r="C860" s="94"/>
      <c r="D860" s="7"/>
      <c r="E860" s="83"/>
      <c r="F860" s="7"/>
      <c r="G860" s="7"/>
      <c r="H860" s="154"/>
      <c r="I860" s="7"/>
      <c r="J860" s="7"/>
    </row>
    <row r="861" spans="1:10" x14ac:dyDescent="0.2">
      <c r="A861" s="15"/>
      <c r="B861" s="7"/>
      <c r="C861" s="85"/>
      <c r="D861" s="7"/>
      <c r="E861" s="83"/>
      <c r="F861" s="7"/>
      <c r="G861" s="7"/>
      <c r="H861" s="154"/>
      <c r="I861" s="7"/>
      <c r="J861" s="7"/>
    </row>
    <row r="862" spans="1:10" x14ac:dyDescent="0.2">
      <c r="A862" s="15"/>
      <c r="B862" s="7"/>
      <c r="C862" s="85"/>
      <c r="D862" s="7"/>
      <c r="E862" s="83"/>
      <c r="F862" s="7"/>
      <c r="G862" s="7"/>
      <c r="H862" s="154"/>
      <c r="I862" s="7"/>
      <c r="J862" s="7"/>
    </row>
    <row r="863" spans="1:10" x14ac:dyDescent="0.2">
      <c r="A863" s="15"/>
      <c r="B863" s="7"/>
      <c r="C863" s="85"/>
      <c r="D863" s="7"/>
      <c r="E863" s="83"/>
      <c r="F863" s="7"/>
      <c r="G863" s="7"/>
      <c r="H863" s="154"/>
      <c r="I863" s="7"/>
      <c r="J863" s="7"/>
    </row>
    <row r="864" spans="1:10" x14ac:dyDescent="0.2">
      <c r="A864" s="15"/>
      <c r="B864" s="7"/>
      <c r="C864" s="85"/>
      <c r="D864" s="7"/>
      <c r="E864" s="83"/>
      <c r="F864" s="7"/>
      <c r="G864" s="7"/>
      <c r="H864" s="154"/>
      <c r="I864" s="7"/>
      <c r="J864" s="7"/>
    </row>
    <row r="865" spans="1:10" x14ac:dyDescent="0.2">
      <c r="A865" s="15"/>
      <c r="B865" s="7"/>
      <c r="C865" s="85"/>
      <c r="D865" s="7"/>
      <c r="E865" s="83"/>
      <c r="F865" s="7"/>
      <c r="G865" s="7"/>
      <c r="H865" s="154"/>
      <c r="I865" s="7"/>
      <c r="J865" s="7"/>
    </row>
    <row r="866" spans="1:10" x14ac:dyDescent="0.2">
      <c r="A866" s="15"/>
      <c r="B866" s="7"/>
      <c r="C866" s="85"/>
      <c r="D866" s="7"/>
      <c r="E866" s="83"/>
      <c r="F866" s="7"/>
      <c r="G866" s="7"/>
      <c r="H866" s="154"/>
      <c r="I866" s="7"/>
      <c r="J866" s="7"/>
    </row>
    <row r="867" spans="1:10" x14ac:dyDescent="0.2">
      <c r="A867" s="15"/>
      <c r="B867" s="7"/>
      <c r="C867" s="85"/>
      <c r="D867" s="7"/>
      <c r="E867" s="83"/>
      <c r="F867" s="7"/>
      <c r="G867" s="7"/>
      <c r="H867" s="154"/>
      <c r="I867" s="7"/>
      <c r="J867" s="7"/>
    </row>
    <row r="868" spans="1:10" x14ac:dyDescent="0.2">
      <c r="A868" s="15"/>
      <c r="B868" s="7"/>
      <c r="C868" s="85"/>
      <c r="D868" s="7"/>
      <c r="E868" s="83"/>
      <c r="F868" s="7"/>
      <c r="G868" s="7"/>
      <c r="H868" s="154"/>
      <c r="I868" s="7"/>
      <c r="J868" s="7"/>
    </row>
    <row r="869" spans="1:10" x14ac:dyDescent="0.2">
      <c r="A869" s="15"/>
      <c r="B869" s="7"/>
      <c r="C869" s="85"/>
      <c r="D869" s="7"/>
      <c r="E869" s="83"/>
      <c r="F869" s="7"/>
      <c r="G869" s="7"/>
      <c r="H869" s="154"/>
      <c r="I869" s="7"/>
      <c r="J869" s="7"/>
    </row>
    <row r="870" spans="1:10" x14ac:dyDescent="0.2">
      <c r="A870" s="15"/>
      <c r="B870" s="7"/>
      <c r="C870" s="85"/>
      <c r="D870" s="7"/>
      <c r="E870" s="83"/>
      <c r="F870" s="7"/>
      <c r="G870" s="7"/>
      <c r="H870" s="154"/>
      <c r="I870" s="7"/>
      <c r="J870" s="7"/>
    </row>
    <row r="871" spans="1:10" x14ac:dyDescent="0.2">
      <c r="A871" s="15"/>
      <c r="B871" s="7"/>
      <c r="C871" s="85"/>
      <c r="D871" s="7"/>
      <c r="E871" s="83"/>
      <c r="F871" s="7"/>
      <c r="G871" s="7"/>
      <c r="H871" s="154"/>
      <c r="I871" s="7"/>
      <c r="J871" s="7"/>
    </row>
    <row r="872" spans="1:10" x14ac:dyDescent="0.2">
      <c r="A872" s="15"/>
      <c r="B872" s="7"/>
      <c r="C872" s="85"/>
      <c r="D872" s="7"/>
      <c r="E872" s="83"/>
      <c r="F872" s="7"/>
      <c r="G872" s="7"/>
      <c r="H872" s="154"/>
      <c r="I872" s="7"/>
      <c r="J872" s="7"/>
    </row>
    <row r="873" spans="1:10" x14ac:dyDescent="0.2">
      <c r="A873" s="15"/>
      <c r="B873" s="7"/>
      <c r="C873" s="85"/>
      <c r="D873" s="7"/>
      <c r="E873" s="83"/>
      <c r="F873" s="7"/>
      <c r="G873" s="7"/>
      <c r="H873" s="154"/>
      <c r="I873" s="7"/>
      <c r="J873" s="7"/>
    </row>
    <row r="874" spans="1:10" x14ac:dyDescent="0.2">
      <c r="A874" s="15"/>
      <c r="B874" s="7"/>
      <c r="C874" s="85"/>
      <c r="D874" s="7"/>
      <c r="E874" s="83"/>
      <c r="F874" s="7"/>
      <c r="G874" s="7"/>
      <c r="H874" s="154"/>
      <c r="I874" s="7"/>
      <c r="J874" s="7"/>
    </row>
    <row r="875" spans="1:10" x14ac:dyDescent="0.2">
      <c r="A875" s="15"/>
      <c r="B875" s="7"/>
      <c r="C875" s="85"/>
      <c r="D875" s="7"/>
      <c r="E875" s="83"/>
      <c r="F875" s="7"/>
      <c r="G875" s="7"/>
      <c r="H875" s="154"/>
      <c r="I875" s="7"/>
      <c r="J875" s="7"/>
    </row>
    <row r="876" spans="1:10" x14ac:dyDescent="0.2">
      <c r="A876" s="15"/>
      <c r="B876" s="7"/>
      <c r="C876" s="85"/>
      <c r="D876" s="7"/>
      <c r="E876" s="83"/>
      <c r="F876" s="7"/>
      <c r="G876" s="7"/>
      <c r="H876" s="154"/>
      <c r="I876" s="7"/>
      <c r="J876" s="7"/>
    </row>
    <row r="877" spans="1:10" x14ac:dyDescent="0.2">
      <c r="A877" s="15"/>
      <c r="B877" s="7"/>
      <c r="C877" s="85"/>
      <c r="D877" s="7"/>
      <c r="E877" s="83"/>
      <c r="F877" s="7"/>
      <c r="G877" s="7"/>
      <c r="H877" s="154"/>
      <c r="I877" s="7"/>
      <c r="J877" s="7"/>
    </row>
    <row r="878" spans="1:10" x14ac:dyDescent="0.2">
      <c r="A878" s="15"/>
      <c r="B878" s="7"/>
      <c r="C878" s="85"/>
      <c r="D878" s="7"/>
      <c r="E878" s="83"/>
      <c r="F878" s="7"/>
      <c r="G878" s="7"/>
      <c r="H878" s="154"/>
      <c r="I878" s="7"/>
      <c r="J878" s="7"/>
    </row>
    <row r="879" spans="1:10" x14ac:dyDescent="0.2">
      <c r="A879" s="15"/>
      <c r="B879" s="7"/>
      <c r="C879" s="85"/>
      <c r="D879" s="7"/>
      <c r="E879" s="83"/>
      <c r="F879" s="7"/>
      <c r="G879" s="7"/>
      <c r="H879" s="154"/>
      <c r="I879" s="7"/>
      <c r="J879" s="7"/>
    </row>
    <row r="880" spans="1:10" x14ac:dyDescent="0.2">
      <c r="A880" s="15"/>
      <c r="B880" s="7"/>
      <c r="C880" s="85"/>
      <c r="D880" s="7"/>
      <c r="E880" s="83"/>
      <c r="F880" s="7"/>
      <c r="G880" s="7"/>
      <c r="H880" s="154"/>
      <c r="I880" s="7"/>
      <c r="J880" s="7"/>
    </row>
    <row r="881" spans="1:10" x14ac:dyDescent="0.2">
      <c r="A881" s="15"/>
      <c r="B881" s="7"/>
      <c r="C881" s="85"/>
      <c r="D881" s="7"/>
      <c r="E881" s="83"/>
      <c r="F881" s="7"/>
      <c r="G881" s="7"/>
      <c r="H881" s="154"/>
      <c r="I881" s="7"/>
      <c r="J881" s="7"/>
    </row>
    <row r="882" spans="1:10" x14ac:dyDescent="0.2">
      <c r="A882" s="15"/>
      <c r="B882" s="7"/>
      <c r="C882" s="85"/>
      <c r="D882" s="7"/>
      <c r="E882" s="83"/>
      <c r="F882" s="7"/>
      <c r="G882" s="7"/>
      <c r="H882" s="154"/>
      <c r="I882" s="7"/>
      <c r="J882" s="7"/>
    </row>
    <row r="883" spans="1:10" x14ac:dyDescent="0.2">
      <c r="A883" s="15"/>
      <c r="B883" s="7"/>
      <c r="C883" s="85"/>
      <c r="D883" s="7"/>
      <c r="E883" s="83"/>
      <c r="F883" s="7"/>
      <c r="G883" s="7"/>
      <c r="H883" s="154"/>
      <c r="I883" s="7"/>
      <c r="J883" s="7"/>
    </row>
    <row r="884" spans="1:10" x14ac:dyDescent="0.2">
      <c r="A884" s="15"/>
      <c r="B884" s="7"/>
      <c r="C884" s="85"/>
      <c r="D884" s="7"/>
      <c r="E884" s="83"/>
      <c r="F884" s="7"/>
      <c r="G884" s="7"/>
      <c r="H884" s="154"/>
      <c r="I884" s="7"/>
      <c r="J884" s="7"/>
    </row>
    <row r="885" spans="1:10" x14ac:dyDescent="0.2">
      <c r="A885" s="15"/>
      <c r="B885" s="7"/>
      <c r="C885" s="85"/>
      <c r="D885" s="7"/>
      <c r="E885" s="83"/>
      <c r="F885" s="7"/>
      <c r="G885" s="7"/>
      <c r="H885" s="154"/>
      <c r="I885" s="7"/>
      <c r="J885" s="7"/>
    </row>
    <row r="886" spans="1:10" x14ac:dyDescent="0.2">
      <c r="A886" s="15"/>
      <c r="B886" s="7"/>
      <c r="C886" s="85"/>
      <c r="D886" s="7"/>
      <c r="E886" s="83"/>
      <c r="F886" s="7"/>
      <c r="G886" s="7"/>
      <c r="H886" s="154"/>
      <c r="I886" s="7"/>
      <c r="J886" s="7"/>
    </row>
    <row r="887" spans="1:10" x14ac:dyDescent="0.2">
      <c r="A887" s="15"/>
      <c r="B887" s="7"/>
      <c r="C887" s="85"/>
      <c r="D887" s="7"/>
      <c r="E887" s="83"/>
      <c r="F887" s="7"/>
      <c r="G887" s="7"/>
      <c r="H887" s="154"/>
      <c r="I887" s="7"/>
      <c r="J887" s="7"/>
    </row>
    <row r="888" spans="1:10" x14ac:dyDescent="0.2">
      <c r="A888" s="15"/>
      <c r="B888" s="7"/>
      <c r="C888" s="85"/>
      <c r="D888" s="7"/>
      <c r="E888" s="83"/>
      <c r="F888" s="7"/>
      <c r="G888" s="7"/>
      <c r="H888" s="154"/>
      <c r="I888" s="7"/>
      <c r="J888" s="7"/>
    </row>
    <row r="889" spans="1:10" x14ac:dyDescent="0.2">
      <c r="A889" s="15"/>
      <c r="B889" s="7"/>
      <c r="C889" s="85"/>
      <c r="D889" s="7"/>
      <c r="E889" s="83"/>
      <c r="F889" s="7"/>
      <c r="G889" s="7"/>
      <c r="H889" s="154"/>
      <c r="I889" s="7"/>
      <c r="J889" s="7"/>
    </row>
    <row r="890" spans="1:10" x14ac:dyDescent="0.2">
      <c r="A890" s="15"/>
      <c r="B890" s="7"/>
      <c r="C890" s="85"/>
      <c r="D890" s="7"/>
      <c r="E890" s="83"/>
      <c r="F890" s="7"/>
      <c r="G890" s="7"/>
      <c r="H890" s="154"/>
      <c r="I890" s="7"/>
      <c r="J890" s="7"/>
    </row>
    <row r="891" spans="1:10" x14ac:dyDescent="0.2">
      <c r="A891" s="15"/>
      <c r="B891" s="7"/>
      <c r="C891" s="85"/>
      <c r="D891" s="7"/>
      <c r="E891" s="83"/>
      <c r="F891" s="7"/>
      <c r="G891" s="7"/>
      <c r="H891" s="154"/>
      <c r="I891" s="7"/>
      <c r="J891" s="7"/>
    </row>
    <row r="892" spans="1:10" x14ac:dyDescent="0.2">
      <c r="A892" s="15"/>
      <c r="B892" s="7"/>
      <c r="C892" s="85"/>
      <c r="D892" s="7"/>
      <c r="E892" s="83"/>
      <c r="F892" s="7"/>
      <c r="G892" s="7"/>
      <c r="H892" s="154"/>
      <c r="I892" s="7"/>
      <c r="J892" s="7"/>
    </row>
    <row r="893" spans="1:10" x14ac:dyDescent="0.2">
      <c r="A893" s="15"/>
      <c r="B893" s="7"/>
      <c r="C893" s="85"/>
      <c r="D893" s="7"/>
      <c r="E893" s="83"/>
      <c r="F893" s="7"/>
      <c r="G893" s="7"/>
      <c r="H893" s="154"/>
      <c r="I893" s="7"/>
      <c r="J893" s="7"/>
    </row>
    <row r="894" spans="1:10" x14ac:dyDescent="0.2">
      <c r="A894" s="15"/>
      <c r="B894" s="7"/>
      <c r="C894" s="85"/>
      <c r="D894" s="7"/>
      <c r="E894" s="83"/>
      <c r="F894" s="7"/>
      <c r="G894" s="7"/>
      <c r="H894" s="154"/>
      <c r="I894" s="7"/>
      <c r="J894" s="7"/>
    </row>
    <row r="895" spans="1:10" x14ac:dyDescent="0.2">
      <c r="A895" s="15"/>
      <c r="B895" s="7"/>
      <c r="C895" s="85"/>
      <c r="D895" s="7"/>
      <c r="E895" s="83"/>
      <c r="F895" s="7"/>
      <c r="G895" s="7"/>
      <c r="H895" s="154"/>
      <c r="I895" s="7"/>
      <c r="J895" s="7"/>
    </row>
    <row r="896" spans="1:10" x14ac:dyDescent="0.2">
      <c r="A896" s="15"/>
      <c r="B896" s="7"/>
      <c r="C896" s="85"/>
      <c r="D896" s="7"/>
      <c r="E896" s="83"/>
      <c r="F896" s="7"/>
      <c r="G896" s="7"/>
      <c r="H896" s="154"/>
      <c r="I896" s="7"/>
      <c r="J896" s="7"/>
    </row>
    <row r="897" spans="1:10" x14ac:dyDescent="0.2">
      <c r="A897" s="15"/>
      <c r="B897" s="7"/>
      <c r="C897" s="85"/>
      <c r="D897" s="7"/>
      <c r="E897" s="83"/>
      <c r="F897" s="7"/>
      <c r="G897" s="7"/>
      <c r="H897" s="154"/>
      <c r="I897" s="7"/>
      <c r="J897" s="7"/>
    </row>
    <row r="898" spans="1:10" x14ac:dyDescent="0.2">
      <c r="A898" s="15"/>
      <c r="B898" s="7"/>
      <c r="C898" s="85"/>
      <c r="D898" s="7"/>
      <c r="E898" s="83"/>
      <c r="F898" s="7"/>
      <c r="G898" s="7"/>
      <c r="H898" s="154"/>
      <c r="I898" s="7"/>
      <c r="J898" s="7"/>
    </row>
    <row r="899" spans="1:10" x14ac:dyDescent="0.2">
      <c r="A899" s="15"/>
      <c r="B899" s="7"/>
      <c r="C899" s="85"/>
      <c r="D899" s="7"/>
      <c r="E899" s="83"/>
      <c r="F899" s="7"/>
      <c r="G899" s="7"/>
      <c r="H899" s="154"/>
      <c r="I899" s="7"/>
      <c r="J899" s="7"/>
    </row>
    <row r="900" spans="1:10" x14ac:dyDescent="0.2">
      <c r="A900" s="15"/>
      <c r="B900" s="7"/>
      <c r="C900" s="85"/>
      <c r="D900" s="7"/>
      <c r="E900" s="83"/>
      <c r="F900" s="7"/>
      <c r="G900" s="7"/>
      <c r="H900" s="154"/>
      <c r="I900" s="7"/>
      <c r="J900" s="7"/>
    </row>
    <row r="901" spans="1:10" x14ac:dyDescent="0.2">
      <c r="A901" s="15"/>
      <c r="B901" s="7"/>
      <c r="C901" s="85"/>
      <c r="D901" s="7"/>
      <c r="E901" s="83"/>
      <c r="F901" s="7"/>
      <c r="G901" s="7"/>
      <c r="H901" s="154"/>
      <c r="I901" s="7"/>
      <c r="J901" s="7"/>
    </row>
    <row r="902" spans="1:10" x14ac:dyDescent="0.2">
      <c r="A902" s="15"/>
      <c r="B902" s="7"/>
      <c r="C902" s="85"/>
      <c r="D902" s="7"/>
      <c r="E902" s="83"/>
      <c r="F902" s="7"/>
      <c r="G902" s="7"/>
      <c r="H902" s="154"/>
      <c r="I902" s="7"/>
      <c r="J902" s="7"/>
    </row>
    <row r="903" spans="1:10" x14ac:dyDescent="0.2">
      <c r="A903" s="15"/>
      <c r="B903" s="7"/>
      <c r="C903" s="85"/>
      <c r="D903" s="7"/>
      <c r="E903" s="83"/>
      <c r="F903" s="7"/>
      <c r="G903" s="7"/>
      <c r="H903" s="154"/>
      <c r="I903" s="7"/>
      <c r="J903" s="7"/>
    </row>
    <row r="904" spans="1:10" x14ac:dyDescent="0.2">
      <c r="A904" s="15"/>
      <c r="B904" s="7"/>
      <c r="C904" s="85"/>
      <c r="D904" s="7"/>
      <c r="E904" s="83"/>
      <c r="F904" s="7"/>
      <c r="G904" s="7"/>
      <c r="H904" s="154"/>
      <c r="I904" s="7"/>
      <c r="J904" s="7"/>
    </row>
    <row r="905" spans="1:10" x14ac:dyDescent="0.2">
      <c r="A905" s="15"/>
      <c r="B905" s="7"/>
      <c r="C905" s="85"/>
      <c r="D905" s="7"/>
      <c r="E905" s="83"/>
      <c r="F905" s="7"/>
      <c r="G905" s="7"/>
      <c r="H905" s="154"/>
      <c r="I905" s="7"/>
      <c r="J905" s="7"/>
    </row>
    <row r="906" spans="1:10" x14ac:dyDescent="0.2">
      <c r="A906" s="15"/>
      <c r="B906" s="7"/>
      <c r="C906" s="85"/>
      <c r="D906" s="7"/>
      <c r="E906" s="83"/>
      <c r="F906" s="7"/>
      <c r="G906" s="7"/>
      <c r="H906" s="154"/>
      <c r="I906" s="7"/>
      <c r="J906" s="7"/>
    </row>
    <row r="907" spans="1:10" x14ac:dyDescent="0.2">
      <c r="A907" s="15"/>
      <c r="B907" s="7"/>
      <c r="C907" s="85"/>
      <c r="D907" s="7"/>
      <c r="E907" s="83"/>
      <c r="F907" s="7"/>
      <c r="G907" s="7"/>
      <c r="H907" s="154"/>
      <c r="I907" s="7"/>
      <c r="J907" s="7"/>
    </row>
    <row r="908" spans="1:10" x14ac:dyDescent="0.2">
      <c r="A908" s="15"/>
      <c r="B908" s="7"/>
      <c r="C908" s="85"/>
      <c r="D908" s="7"/>
      <c r="E908" s="83"/>
      <c r="F908" s="7"/>
      <c r="G908" s="7"/>
      <c r="H908" s="154"/>
      <c r="I908" s="7"/>
      <c r="J908" s="7"/>
    </row>
    <row r="909" spans="1:10" x14ac:dyDescent="0.2">
      <c r="A909" s="15"/>
      <c r="B909" s="7"/>
      <c r="C909" s="85"/>
      <c r="D909" s="7"/>
      <c r="E909" s="83"/>
      <c r="F909" s="7"/>
      <c r="G909" s="7"/>
      <c r="H909" s="154"/>
      <c r="I909" s="7"/>
      <c r="J909" s="7"/>
    </row>
    <row r="910" spans="1:10" x14ac:dyDescent="0.2">
      <c r="A910" s="15"/>
      <c r="B910" s="7"/>
      <c r="C910" s="85"/>
      <c r="D910" s="7"/>
      <c r="E910" s="83"/>
      <c r="F910" s="7"/>
      <c r="G910" s="7"/>
      <c r="H910" s="154"/>
      <c r="I910" s="7"/>
      <c r="J910" s="7"/>
    </row>
    <row r="911" spans="1:10" x14ac:dyDescent="0.2">
      <c r="A911" s="15"/>
      <c r="B911" s="7"/>
      <c r="C911" s="85"/>
      <c r="D911" s="7"/>
      <c r="E911" s="83"/>
      <c r="F911" s="7"/>
      <c r="G911" s="7"/>
      <c r="H911" s="154"/>
      <c r="I911" s="7"/>
      <c r="J911" s="7"/>
    </row>
    <row r="912" spans="1:10" x14ac:dyDescent="0.2">
      <c r="A912" s="15"/>
      <c r="B912" s="7"/>
      <c r="C912" s="85"/>
      <c r="D912" s="7"/>
      <c r="E912" s="83"/>
      <c r="F912" s="7"/>
      <c r="G912" s="7"/>
      <c r="H912" s="154"/>
      <c r="I912" s="7"/>
      <c r="J912" s="7"/>
    </row>
    <row r="913" spans="1:10" x14ac:dyDescent="0.2">
      <c r="A913" s="15"/>
      <c r="B913" s="7"/>
      <c r="C913" s="85"/>
      <c r="D913" s="7"/>
      <c r="E913" s="83"/>
      <c r="F913" s="7"/>
      <c r="G913" s="7"/>
      <c r="H913" s="154"/>
      <c r="I913" s="7"/>
      <c r="J913" s="7"/>
    </row>
    <row r="914" spans="1:10" x14ac:dyDescent="0.2">
      <c r="A914" s="15"/>
      <c r="B914" s="7"/>
      <c r="C914" s="85"/>
      <c r="D914" s="7"/>
      <c r="E914" s="83"/>
      <c r="F914" s="7"/>
      <c r="G914" s="7"/>
      <c r="H914" s="154"/>
      <c r="I914" s="7"/>
      <c r="J914" s="7"/>
    </row>
    <row r="915" spans="1:10" x14ac:dyDescent="0.2">
      <c r="A915" s="15"/>
      <c r="B915" s="7"/>
      <c r="C915" s="85"/>
      <c r="D915" s="7"/>
      <c r="E915" s="83"/>
      <c r="F915" s="7"/>
      <c r="G915" s="7"/>
      <c r="H915" s="154"/>
      <c r="I915" s="7"/>
      <c r="J915" s="7"/>
    </row>
    <row r="916" spans="1:10" x14ac:dyDescent="0.2">
      <c r="A916" s="15"/>
      <c r="B916" s="7"/>
      <c r="C916" s="85"/>
      <c r="D916" s="7"/>
      <c r="E916" s="83"/>
      <c r="F916" s="7"/>
      <c r="G916" s="7"/>
      <c r="H916" s="154"/>
      <c r="I916" s="7"/>
      <c r="J916" s="7"/>
    </row>
    <row r="917" spans="1:10" x14ac:dyDescent="0.2">
      <c r="A917" s="15"/>
      <c r="B917" s="7"/>
      <c r="C917" s="85"/>
      <c r="D917" s="7"/>
      <c r="E917" s="83"/>
      <c r="F917" s="7"/>
      <c r="G917" s="7"/>
      <c r="H917" s="154"/>
      <c r="I917" s="7"/>
      <c r="J917" s="7"/>
    </row>
    <row r="918" spans="1:10" x14ac:dyDescent="0.2">
      <c r="A918" s="15"/>
      <c r="B918" s="7"/>
      <c r="C918" s="85"/>
      <c r="D918" s="7"/>
      <c r="E918" s="83"/>
      <c r="F918" s="7"/>
      <c r="G918" s="7"/>
      <c r="H918" s="154"/>
      <c r="I918" s="7"/>
      <c r="J918" s="7"/>
    </row>
    <row r="919" spans="1:10" x14ac:dyDescent="0.2">
      <c r="A919" s="15"/>
      <c r="B919" s="7"/>
      <c r="C919" s="85"/>
      <c r="D919" s="7"/>
      <c r="E919" s="83"/>
      <c r="F919" s="7"/>
      <c r="G919" s="7"/>
      <c r="H919" s="154"/>
      <c r="I919" s="7"/>
      <c r="J919" s="7"/>
    </row>
    <row r="920" spans="1:10" x14ac:dyDescent="0.2">
      <c r="A920" s="15"/>
      <c r="B920" s="7"/>
      <c r="C920" s="85"/>
      <c r="D920" s="7"/>
      <c r="E920" s="83"/>
      <c r="F920" s="7"/>
      <c r="G920" s="7"/>
      <c r="H920" s="154"/>
      <c r="I920" s="7"/>
      <c r="J920" s="7"/>
    </row>
    <row r="921" spans="1:10" x14ac:dyDescent="0.2">
      <c r="A921" s="15"/>
      <c r="B921" s="7"/>
      <c r="C921" s="85"/>
      <c r="D921" s="7"/>
      <c r="E921" s="83"/>
      <c r="F921" s="7"/>
      <c r="G921" s="7"/>
      <c r="H921" s="154"/>
      <c r="I921" s="7"/>
      <c r="J921" s="7"/>
    </row>
    <row r="922" spans="1:10" x14ac:dyDescent="0.2">
      <c r="A922" s="15"/>
      <c r="B922" s="7"/>
      <c r="C922" s="85"/>
      <c r="D922" s="7"/>
      <c r="E922" s="83"/>
      <c r="F922" s="7"/>
      <c r="G922" s="7"/>
      <c r="H922" s="154"/>
      <c r="I922" s="7"/>
      <c r="J922" s="7"/>
    </row>
    <row r="923" spans="1:10" x14ac:dyDescent="0.2">
      <c r="A923" s="15"/>
      <c r="B923" s="7"/>
      <c r="C923" s="85"/>
      <c r="D923" s="7"/>
      <c r="E923" s="83"/>
      <c r="F923" s="7"/>
      <c r="G923" s="7"/>
      <c r="H923" s="154"/>
      <c r="I923" s="7"/>
      <c r="J923" s="7"/>
    </row>
    <row r="924" spans="1:10" x14ac:dyDescent="0.2">
      <c r="A924" s="15"/>
      <c r="B924" s="7"/>
      <c r="C924" s="85"/>
      <c r="D924" s="7"/>
      <c r="E924" s="83"/>
      <c r="F924" s="7"/>
      <c r="G924" s="7"/>
      <c r="H924" s="154"/>
      <c r="I924" s="7"/>
      <c r="J924" s="7"/>
    </row>
    <row r="925" spans="1:10" x14ac:dyDescent="0.2">
      <c r="A925" s="15"/>
      <c r="B925" s="7"/>
      <c r="C925" s="85"/>
      <c r="D925" s="7"/>
      <c r="E925" s="72"/>
      <c r="F925" s="7"/>
      <c r="G925" s="7"/>
      <c r="H925" s="154"/>
      <c r="I925" s="7"/>
      <c r="J925" s="7"/>
    </row>
    <row r="926" spans="1:10" x14ac:dyDescent="0.2">
      <c r="A926" s="15"/>
      <c r="B926" s="7"/>
      <c r="C926" s="85"/>
      <c r="D926" s="7"/>
      <c r="E926" s="72"/>
      <c r="F926" s="7"/>
      <c r="G926" s="7"/>
      <c r="H926" s="154"/>
      <c r="I926" s="7"/>
      <c r="J926" s="7"/>
    </row>
    <row r="927" spans="1:10" x14ac:dyDescent="0.2">
      <c r="A927" s="15"/>
      <c r="B927" s="7"/>
      <c r="C927" s="85"/>
      <c r="D927" s="7"/>
      <c r="E927" s="72"/>
      <c r="F927" s="7"/>
      <c r="G927" s="7"/>
      <c r="H927" s="154"/>
      <c r="I927" s="7"/>
      <c r="J927" s="7"/>
    </row>
    <row r="928" spans="1:10" x14ac:dyDescent="0.2">
      <c r="A928" s="15"/>
      <c r="B928" s="7"/>
      <c r="C928" s="85"/>
      <c r="D928" s="7"/>
      <c r="E928" s="72"/>
      <c r="F928" s="7"/>
      <c r="G928" s="7"/>
      <c r="H928" s="154"/>
      <c r="I928" s="7"/>
      <c r="J928" s="7"/>
    </row>
    <row r="929" spans="1:10" x14ac:dyDescent="0.2">
      <c r="A929" s="15"/>
      <c r="B929" s="7"/>
      <c r="C929" s="85"/>
      <c r="D929" s="7"/>
      <c r="E929" s="72"/>
      <c r="F929" s="7"/>
      <c r="G929" s="7"/>
      <c r="H929" s="154"/>
      <c r="I929" s="7"/>
      <c r="J929" s="7"/>
    </row>
    <row r="930" spans="1:10" x14ac:dyDescent="0.2">
      <c r="A930" s="15"/>
      <c r="B930" s="7"/>
      <c r="C930" s="85"/>
      <c r="D930" s="7"/>
      <c r="E930" s="72"/>
      <c r="F930" s="7"/>
      <c r="G930" s="7"/>
      <c r="H930" s="154"/>
      <c r="I930" s="7"/>
      <c r="J930" s="7"/>
    </row>
    <row r="931" spans="1:10" x14ac:dyDescent="0.2">
      <c r="A931" s="15"/>
      <c r="B931" s="7"/>
      <c r="C931" s="85"/>
      <c r="D931" s="7"/>
      <c r="E931" s="72"/>
      <c r="F931" s="7"/>
      <c r="G931" s="7"/>
      <c r="H931" s="154"/>
      <c r="I931" s="7"/>
      <c r="J931" s="7"/>
    </row>
    <row r="932" spans="1:10" x14ac:dyDescent="0.2">
      <c r="A932" s="15"/>
      <c r="B932" s="7"/>
      <c r="C932" s="85"/>
      <c r="D932" s="7"/>
      <c r="E932" s="72"/>
      <c r="F932" s="7"/>
      <c r="G932" s="7"/>
      <c r="H932" s="154"/>
      <c r="I932" s="7"/>
      <c r="J932" s="7"/>
    </row>
    <row r="933" spans="1:10" x14ac:dyDescent="0.2">
      <c r="A933" s="15"/>
      <c r="B933" s="7"/>
      <c r="C933" s="85"/>
      <c r="D933" s="7"/>
      <c r="E933" s="72"/>
      <c r="F933" s="7"/>
      <c r="G933" s="7"/>
      <c r="H933" s="154"/>
      <c r="I933" s="7"/>
      <c r="J933" s="7"/>
    </row>
    <row r="934" spans="1:10" x14ac:dyDescent="0.2">
      <c r="A934" s="15"/>
      <c r="B934" s="7"/>
      <c r="C934" s="85"/>
      <c r="D934" s="7"/>
      <c r="E934" s="72"/>
      <c r="F934" s="7"/>
      <c r="G934" s="7"/>
      <c r="H934" s="154"/>
      <c r="I934" s="7"/>
      <c r="J934" s="7"/>
    </row>
    <row r="935" spans="1:10" x14ac:dyDescent="0.2">
      <c r="A935" s="15"/>
      <c r="B935" s="7"/>
      <c r="C935" s="85"/>
      <c r="D935" s="7"/>
      <c r="E935" s="72"/>
      <c r="F935" s="7"/>
      <c r="G935" s="7"/>
      <c r="H935" s="154"/>
      <c r="I935" s="7"/>
      <c r="J935" s="7"/>
    </row>
    <row r="936" spans="1:10" x14ac:dyDescent="0.2">
      <c r="A936" s="15"/>
      <c r="B936" s="7"/>
      <c r="C936" s="85"/>
      <c r="D936" s="7"/>
      <c r="E936" s="72"/>
      <c r="F936" s="7"/>
      <c r="G936" s="7"/>
      <c r="H936" s="154"/>
      <c r="I936" s="7"/>
      <c r="J936" s="7"/>
    </row>
    <row r="937" spans="1:10" x14ac:dyDescent="0.2">
      <c r="A937" s="15"/>
      <c r="B937" s="7"/>
      <c r="C937" s="85"/>
      <c r="D937" s="7"/>
      <c r="E937" s="72"/>
      <c r="F937" s="7"/>
      <c r="G937" s="7"/>
      <c r="H937" s="154"/>
      <c r="I937" s="7"/>
      <c r="J937" s="7"/>
    </row>
    <row r="938" spans="1:10" x14ac:dyDescent="0.2">
      <c r="A938" s="15"/>
      <c r="B938" s="7"/>
      <c r="C938" s="85"/>
      <c r="D938" s="7"/>
      <c r="E938" s="72"/>
      <c r="F938" s="7"/>
      <c r="G938" s="7"/>
      <c r="H938" s="154"/>
      <c r="I938" s="7"/>
      <c r="J938" s="7"/>
    </row>
    <row r="939" spans="1:10" x14ac:dyDescent="0.2">
      <c r="A939" s="15"/>
      <c r="B939" s="7"/>
      <c r="C939" s="85"/>
      <c r="D939" s="7"/>
      <c r="E939" s="72"/>
      <c r="F939" s="7"/>
      <c r="G939" s="7"/>
      <c r="H939" s="154"/>
      <c r="I939" s="7"/>
      <c r="J939" s="7"/>
    </row>
    <row r="940" spans="1:10" x14ac:dyDescent="0.2">
      <c r="A940" s="15"/>
      <c r="B940" s="7"/>
      <c r="C940" s="85"/>
      <c r="D940" s="7"/>
      <c r="E940" s="72"/>
      <c r="F940" s="7"/>
      <c r="G940" s="7"/>
      <c r="H940" s="154"/>
      <c r="I940" s="7"/>
      <c r="J940" s="7"/>
    </row>
    <row r="941" spans="1:10" x14ac:dyDescent="0.2">
      <c r="A941" s="15"/>
      <c r="B941" s="7"/>
      <c r="C941" s="85"/>
      <c r="D941" s="7"/>
      <c r="E941" s="72"/>
      <c r="F941" s="7"/>
      <c r="G941" s="7"/>
      <c r="H941" s="154"/>
      <c r="I941" s="7"/>
      <c r="J941" s="7"/>
    </row>
    <row r="942" spans="1:10" x14ac:dyDescent="0.2">
      <c r="A942" s="15"/>
      <c r="B942" s="7"/>
      <c r="C942" s="85"/>
      <c r="D942" s="7"/>
      <c r="E942" s="72"/>
      <c r="F942" s="7"/>
      <c r="G942" s="7"/>
      <c r="H942" s="154"/>
      <c r="I942" s="7"/>
      <c r="J942" s="7"/>
    </row>
    <row r="943" spans="1:10" x14ac:dyDescent="0.2">
      <c r="A943" s="15"/>
      <c r="B943" s="7"/>
      <c r="C943" s="85"/>
      <c r="D943" s="7"/>
      <c r="E943" s="72"/>
      <c r="F943" s="7"/>
      <c r="G943" s="7"/>
      <c r="H943" s="154"/>
      <c r="I943" s="7"/>
      <c r="J943" s="7"/>
    </row>
    <row r="944" spans="1:10" x14ac:dyDescent="0.2">
      <c r="A944" s="15"/>
      <c r="B944" s="7"/>
      <c r="C944" s="85"/>
      <c r="D944" s="7"/>
      <c r="E944" s="72"/>
      <c r="F944" s="7"/>
      <c r="G944" s="7"/>
      <c r="H944" s="154"/>
      <c r="I944" s="7"/>
      <c r="J944" s="7"/>
    </row>
    <row r="945" spans="1:10" x14ac:dyDescent="0.2">
      <c r="A945" s="15"/>
      <c r="B945" s="7"/>
      <c r="C945" s="85"/>
      <c r="D945" s="7"/>
      <c r="E945" s="72"/>
      <c r="F945" s="7"/>
      <c r="G945" s="7"/>
      <c r="H945" s="154"/>
      <c r="I945" s="7"/>
      <c r="J945" s="7"/>
    </row>
    <row r="946" spans="1:10" x14ac:dyDescent="0.2">
      <c r="A946" s="15"/>
      <c r="B946" s="7"/>
      <c r="C946" s="85"/>
      <c r="D946" s="7"/>
      <c r="E946" s="72"/>
      <c r="F946" s="7"/>
      <c r="G946" s="7"/>
      <c r="H946" s="154"/>
      <c r="I946" s="7"/>
      <c r="J946" s="7"/>
    </row>
    <row r="947" spans="1:10" x14ac:dyDescent="0.2">
      <c r="A947" s="15"/>
      <c r="B947" s="7"/>
      <c r="C947" s="85"/>
      <c r="D947" s="7"/>
      <c r="E947" s="72"/>
      <c r="F947" s="7"/>
      <c r="G947" s="7"/>
      <c r="H947" s="154"/>
      <c r="I947" s="7"/>
      <c r="J947" s="7"/>
    </row>
    <row r="948" spans="1:10" x14ac:dyDescent="0.2">
      <c r="A948" s="15"/>
      <c r="B948" s="7"/>
      <c r="C948" s="85"/>
      <c r="D948" s="7"/>
      <c r="E948" s="72"/>
      <c r="F948" s="7"/>
      <c r="G948" s="7"/>
      <c r="H948" s="154"/>
      <c r="I948" s="7"/>
      <c r="J948" s="7"/>
    </row>
    <row r="949" spans="1:10" x14ac:dyDescent="0.2">
      <c r="A949" s="15"/>
      <c r="B949" s="7"/>
      <c r="C949" s="85"/>
      <c r="D949" s="7"/>
      <c r="E949" s="72"/>
      <c r="F949" s="7"/>
      <c r="G949" s="7"/>
      <c r="H949" s="154"/>
      <c r="I949" s="7"/>
      <c r="J949" s="7"/>
    </row>
    <row r="950" spans="1:10" x14ac:dyDescent="0.2">
      <c r="A950" s="15"/>
      <c r="B950" s="7"/>
      <c r="C950" s="85"/>
      <c r="D950" s="7"/>
      <c r="E950" s="72"/>
      <c r="F950" s="7"/>
      <c r="G950" s="7"/>
      <c r="H950" s="154"/>
      <c r="I950" s="7"/>
      <c r="J950" s="7"/>
    </row>
    <row r="951" spans="1:10" x14ac:dyDescent="0.2">
      <c r="A951" s="15"/>
      <c r="B951" s="7"/>
      <c r="C951" s="85"/>
      <c r="D951" s="7"/>
      <c r="E951" s="72"/>
      <c r="F951" s="7"/>
      <c r="G951" s="7"/>
      <c r="H951" s="154"/>
      <c r="I951" s="7"/>
      <c r="J951" s="7"/>
    </row>
    <row r="952" spans="1:10" x14ac:dyDescent="0.2">
      <c r="A952" s="15"/>
      <c r="B952" s="7"/>
      <c r="C952" s="85"/>
      <c r="D952" s="7"/>
      <c r="E952" s="72"/>
      <c r="F952" s="7"/>
      <c r="G952" s="7"/>
      <c r="H952" s="154"/>
      <c r="I952" s="7"/>
      <c r="J952" s="7"/>
    </row>
    <row r="953" spans="1:10" x14ac:dyDescent="0.2">
      <c r="A953" s="15"/>
      <c r="B953" s="7"/>
      <c r="C953" s="85"/>
      <c r="D953" s="7"/>
      <c r="E953" s="72"/>
      <c r="F953" s="7"/>
      <c r="G953" s="7"/>
      <c r="H953" s="154"/>
      <c r="I953" s="7"/>
      <c r="J953" s="7"/>
    </row>
    <row r="954" spans="1:10" x14ac:dyDescent="0.2">
      <c r="A954" s="15"/>
      <c r="B954" s="7"/>
      <c r="C954" s="85"/>
      <c r="D954" s="7"/>
      <c r="E954" s="72"/>
      <c r="F954" s="7"/>
      <c r="G954" s="7"/>
      <c r="H954" s="154"/>
      <c r="I954" s="7"/>
      <c r="J954" s="7"/>
    </row>
    <row r="955" spans="1:10" x14ac:dyDescent="0.2">
      <c r="A955" s="15"/>
      <c r="B955" s="7"/>
      <c r="C955" s="85"/>
      <c r="D955" s="7"/>
      <c r="E955" s="72"/>
      <c r="F955" s="7"/>
      <c r="G955" s="7"/>
      <c r="H955" s="154"/>
      <c r="I955" s="7"/>
      <c r="J955" s="7"/>
    </row>
    <row r="956" spans="1:10" x14ac:dyDescent="0.2">
      <c r="A956" s="15"/>
      <c r="B956" s="7"/>
      <c r="C956" s="85"/>
      <c r="D956" s="7"/>
      <c r="E956" s="72"/>
      <c r="F956" s="7"/>
      <c r="G956" s="7"/>
      <c r="H956" s="154"/>
      <c r="I956" s="7"/>
      <c r="J956" s="7"/>
    </row>
    <row r="957" spans="1:10" x14ac:dyDescent="0.2">
      <c r="A957" s="15"/>
      <c r="B957" s="7"/>
      <c r="C957" s="85"/>
      <c r="D957" s="7"/>
      <c r="E957" s="72"/>
      <c r="F957" s="7"/>
      <c r="G957" s="7"/>
      <c r="H957" s="154"/>
      <c r="I957" s="7"/>
      <c r="J957" s="7"/>
    </row>
    <row r="958" spans="1:10" x14ac:dyDescent="0.2">
      <c r="A958" s="15"/>
      <c r="B958" s="7"/>
      <c r="C958" s="85"/>
      <c r="D958" s="7"/>
      <c r="E958" s="72"/>
      <c r="F958" s="7"/>
      <c r="G958" s="7"/>
      <c r="H958" s="154"/>
      <c r="I958" s="7"/>
      <c r="J958" s="7"/>
    </row>
    <row r="959" spans="1:10" x14ac:dyDescent="0.2">
      <c r="A959" s="15"/>
      <c r="B959" s="7"/>
      <c r="C959" s="85"/>
      <c r="D959" s="7"/>
      <c r="E959" s="72"/>
      <c r="F959" s="7"/>
      <c r="G959" s="7"/>
      <c r="H959" s="154"/>
      <c r="I959" s="7"/>
      <c r="J959" s="7"/>
    </row>
    <row r="960" spans="1:10" x14ac:dyDescent="0.2">
      <c r="A960" s="15"/>
      <c r="B960" s="7"/>
      <c r="C960" s="85"/>
      <c r="D960" s="7"/>
      <c r="E960" s="72"/>
      <c r="F960" s="7"/>
      <c r="G960" s="7"/>
      <c r="H960" s="154"/>
      <c r="I960" s="7"/>
      <c r="J960" s="7"/>
    </row>
    <row r="961" spans="1:10" x14ac:dyDescent="0.2">
      <c r="A961" s="15"/>
      <c r="B961" s="7"/>
      <c r="C961" s="85"/>
      <c r="D961" s="7"/>
      <c r="E961" s="72"/>
      <c r="F961" s="7"/>
      <c r="G961" s="7"/>
      <c r="H961" s="154"/>
      <c r="I961" s="7"/>
      <c r="J961" s="7"/>
    </row>
    <row r="962" spans="1:10" x14ac:dyDescent="0.2">
      <c r="A962" s="15"/>
      <c r="B962" s="7"/>
      <c r="C962" s="85"/>
      <c r="D962" s="7"/>
      <c r="E962" s="72"/>
      <c r="F962" s="7"/>
      <c r="G962" s="7"/>
      <c r="H962" s="154"/>
      <c r="I962" s="7"/>
      <c r="J962" s="7"/>
    </row>
    <row r="963" spans="1:10" x14ac:dyDescent="0.2">
      <c r="A963" s="15"/>
      <c r="B963" s="7"/>
      <c r="C963" s="85"/>
      <c r="D963" s="7"/>
      <c r="E963" s="72"/>
      <c r="F963" s="7"/>
      <c r="G963" s="7"/>
      <c r="H963" s="154"/>
      <c r="I963" s="7"/>
      <c r="J963" s="7"/>
    </row>
    <row r="964" spans="1:10" x14ac:dyDescent="0.2">
      <c r="A964" s="15"/>
      <c r="B964" s="7"/>
      <c r="C964" s="85"/>
      <c r="D964" s="7"/>
      <c r="E964" s="72"/>
      <c r="F964" s="7"/>
      <c r="G964" s="7"/>
      <c r="H964" s="154"/>
      <c r="I964" s="7"/>
      <c r="J964" s="7"/>
    </row>
    <row r="965" spans="1:10" x14ac:dyDescent="0.2">
      <c r="A965" s="15"/>
      <c r="B965" s="7"/>
      <c r="C965" s="85"/>
      <c r="D965" s="7"/>
      <c r="E965" s="72"/>
      <c r="F965" s="7"/>
      <c r="G965" s="7"/>
      <c r="H965" s="154"/>
      <c r="I965" s="7"/>
      <c r="J965" s="7"/>
    </row>
    <row r="966" spans="1:10" x14ac:dyDescent="0.2">
      <c r="A966" s="15"/>
      <c r="B966" s="7"/>
      <c r="C966" s="85"/>
      <c r="D966" s="7"/>
      <c r="E966" s="72"/>
      <c r="F966" s="7"/>
      <c r="G966" s="7"/>
      <c r="H966" s="154"/>
      <c r="I966" s="7"/>
      <c r="J966" s="7"/>
    </row>
    <row r="967" spans="1:10" x14ac:dyDescent="0.2">
      <c r="A967" s="15"/>
      <c r="B967" s="7"/>
      <c r="C967" s="85"/>
      <c r="D967" s="7"/>
      <c r="E967" s="72"/>
      <c r="F967" s="7"/>
      <c r="G967" s="7"/>
      <c r="H967" s="154"/>
      <c r="I967" s="7"/>
      <c r="J967" s="7"/>
    </row>
    <row r="968" spans="1:10" x14ac:dyDescent="0.2">
      <c r="A968" s="15"/>
      <c r="B968" s="7"/>
      <c r="C968" s="85"/>
      <c r="D968" s="7"/>
      <c r="E968" s="72"/>
      <c r="F968" s="7"/>
      <c r="G968" s="7"/>
      <c r="H968" s="154"/>
      <c r="I968" s="7"/>
      <c r="J968" s="7"/>
    </row>
    <row r="969" spans="1:10" x14ac:dyDescent="0.2">
      <c r="A969" s="15"/>
      <c r="B969" s="7"/>
      <c r="C969" s="85"/>
      <c r="D969" s="7"/>
      <c r="E969" s="72"/>
      <c r="F969" s="7"/>
      <c r="G969" s="7"/>
      <c r="H969" s="154"/>
      <c r="I969" s="7"/>
      <c r="J969" s="7"/>
    </row>
    <row r="970" spans="1:10" x14ac:dyDescent="0.2">
      <c r="A970" s="15"/>
      <c r="B970" s="7"/>
      <c r="C970" s="85"/>
      <c r="D970" s="7"/>
      <c r="E970" s="72"/>
      <c r="F970" s="7"/>
      <c r="G970" s="7"/>
      <c r="H970" s="154"/>
      <c r="I970" s="7"/>
      <c r="J970" s="7"/>
    </row>
    <row r="971" spans="1:10" x14ac:dyDescent="0.2">
      <c r="A971" s="15"/>
      <c r="B971" s="7"/>
      <c r="C971" s="85"/>
      <c r="D971" s="7"/>
      <c r="E971" s="72"/>
      <c r="F971" s="7"/>
      <c r="G971" s="7"/>
      <c r="H971" s="154"/>
      <c r="I971" s="7"/>
      <c r="J971" s="7"/>
    </row>
    <row r="972" spans="1:10" x14ac:dyDescent="0.2">
      <c r="A972" s="15"/>
      <c r="B972" s="7"/>
      <c r="C972" s="85"/>
      <c r="D972" s="7"/>
      <c r="E972" s="72"/>
      <c r="F972" s="7"/>
      <c r="G972" s="7"/>
      <c r="H972" s="154"/>
      <c r="I972" s="7"/>
      <c r="J972" s="7"/>
    </row>
    <row r="973" spans="1:10" x14ac:dyDescent="0.2">
      <c r="A973" s="15"/>
      <c r="B973" s="7"/>
      <c r="C973" s="85"/>
      <c r="D973" s="7"/>
      <c r="E973" s="72"/>
      <c r="F973" s="7"/>
      <c r="G973" s="7"/>
      <c r="H973" s="154"/>
      <c r="I973" s="7"/>
      <c r="J973" s="7"/>
    </row>
    <row r="974" spans="1:10" x14ac:dyDescent="0.2">
      <c r="A974" s="15"/>
      <c r="B974" s="7"/>
      <c r="C974" s="85"/>
      <c r="D974" s="7"/>
      <c r="E974" s="72"/>
      <c r="F974" s="7"/>
      <c r="G974" s="7"/>
      <c r="H974" s="154"/>
      <c r="I974" s="7"/>
      <c r="J974" s="7"/>
    </row>
    <row r="975" spans="1:10" x14ac:dyDescent="0.2">
      <c r="A975" s="15"/>
      <c r="B975" s="7"/>
      <c r="C975" s="85"/>
      <c r="D975" s="7"/>
      <c r="E975" s="72"/>
      <c r="F975" s="7"/>
      <c r="G975" s="7"/>
      <c r="H975" s="154"/>
      <c r="I975" s="7"/>
      <c r="J975" s="7"/>
    </row>
    <row r="976" spans="1:10" x14ac:dyDescent="0.2">
      <c r="A976" s="15"/>
      <c r="B976" s="7"/>
      <c r="C976" s="85"/>
      <c r="D976" s="7"/>
      <c r="E976" s="72"/>
      <c r="F976" s="7"/>
      <c r="G976" s="7"/>
      <c r="H976" s="154"/>
      <c r="I976" s="7"/>
      <c r="J976" s="7"/>
    </row>
    <row r="977" spans="1:10" x14ac:dyDescent="0.2">
      <c r="A977" s="15"/>
      <c r="B977" s="7"/>
      <c r="C977" s="85"/>
      <c r="D977" s="7"/>
      <c r="E977" s="72"/>
      <c r="F977" s="7"/>
      <c r="G977" s="7"/>
      <c r="H977" s="154"/>
      <c r="I977" s="7"/>
      <c r="J977" s="7"/>
    </row>
    <row r="978" spans="1:10" x14ac:dyDescent="0.2">
      <c r="A978" s="15"/>
      <c r="B978" s="7"/>
      <c r="C978" s="85"/>
      <c r="D978" s="7"/>
      <c r="E978" s="72"/>
      <c r="F978" s="7"/>
      <c r="G978" s="7"/>
      <c r="H978" s="154"/>
      <c r="I978" s="7"/>
      <c r="J978" s="7"/>
    </row>
    <row r="979" spans="1:10" x14ac:dyDescent="0.2">
      <c r="A979" s="15"/>
      <c r="B979" s="7"/>
      <c r="C979" s="85"/>
      <c r="D979" s="7"/>
      <c r="E979" s="72"/>
      <c r="F979" s="7"/>
      <c r="G979" s="7"/>
      <c r="H979" s="154"/>
      <c r="I979" s="7"/>
      <c r="J979" s="7"/>
    </row>
    <row r="980" spans="1:10" x14ac:dyDescent="0.2">
      <c r="A980" s="15"/>
      <c r="B980" s="7"/>
      <c r="C980" s="85"/>
      <c r="D980" s="7"/>
      <c r="E980" s="72"/>
      <c r="F980" s="7"/>
      <c r="G980" s="7"/>
      <c r="H980" s="154"/>
      <c r="I980" s="7"/>
      <c r="J980" s="7"/>
    </row>
    <row r="981" spans="1:10" x14ac:dyDescent="0.2">
      <c r="A981" s="15"/>
      <c r="B981" s="7"/>
      <c r="C981" s="85"/>
      <c r="D981" s="7"/>
      <c r="E981" s="72"/>
      <c r="F981" s="7"/>
      <c r="G981" s="7"/>
      <c r="H981" s="154"/>
      <c r="I981" s="7"/>
      <c r="J981" s="7"/>
    </row>
    <row r="982" spans="1:10" x14ac:dyDescent="0.2">
      <c r="A982" s="15"/>
      <c r="B982" s="7"/>
      <c r="C982" s="85"/>
      <c r="D982" s="7"/>
      <c r="E982" s="72"/>
      <c r="F982" s="7"/>
      <c r="G982" s="7"/>
      <c r="H982" s="154"/>
      <c r="I982" s="7"/>
      <c r="J982" s="7"/>
    </row>
    <row r="983" spans="1:10" x14ac:dyDescent="0.2">
      <c r="A983" s="15"/>
      <c r="B983" s="7"/>
      <c r="C983" s="85"/>
      <c r="D983" s="7"/>
      <c r="E983" s="72"/>
      <c r="F983" s="7"/>
      <c r="G983" s="7"/>
      <c r="H983" s="154"/>
      <c r="I983" s="7"/>
      <c r="J983" s="7"/>
    </row>
    <row r="984" spans="1:10" x14ac:dyDescent="0.2">
      <c r="A984" s="15"/>
      <c r="B984" s="7"/>
      <c r="C984" s="85"/>
      <c r="D984" s="7"/>
      <c r="E984" s="72"/>
      <c r="F984" s="7"/>
      <c r="G984" s="7"/>
      <c r="H984" s="154"/>
      <c r="I984" s="7"/>
      <c r="J984" s="7"/>
    </row>
    <row r="985" spans="1:10" x14ac:dyDescent="0.2">
      <c r="A985" s="15"/>
      <c r="B985" s="7"/>
      <c r="C985" s="85"/>
      <c r="D985" s="7"/>
      <c r="E985" s="72"/>
      <c r="F985" s="7"/>
      <c r="G985" s="7"/>
      <c r="H985" s="154"/>
      <c r="I985" s="7"/>
      <c r="J985" s="7"/>
    </row>
    <row r="986" spans="1:10" x14ac:dyDescent="0.2">
      <c r="A986" s="15"/>
      <c r="B986" s="7"/>
      <c r="C986" s="85"/>
      <c r="D986" s="7"/>
      <c r="E986" s="72"/>
      <c r="F986" s="7"/>
      <c r="G986" s="7"/>
      <c r="H986" s="154"/>
      <c r="I986" s="7"/>
      <c r="J986" s="7"/>
    </row>
    <row r="987" spans="1:10" x14ac:dyDescent="0.2">
      <c r="A987" s="15"/>
      <c r="B987" s="7"/>
      <c r="C987" s="85"/>
      <c r="D987" s="7"/>
      <c r="E987" s="72"/>
      <c r="F987" s="7"/>
      <c r="G987" s="7"/>
      <c r="H987" s="154"/>
      <c r="I987" s="7"/>
      <c r="J987" s="7"/>
    </row>
    <row r="988" spans="1:10" x14ac:dyDescent="0.2">
      <c r="A988" s="15"/>
      <c r="B988" s="7"/>
      <c r="C988" s="85"/>
      <c r="D988" s="7"/>
      <c r="E988" s="72"/>
      <c r="F988" s="7"/>
      <c r="G988" s="7"/>
      <c r="H988" s="154"/>
      <c r="I988" s="7"/>
      <c r="J988" s="7"/>
    </row>
    <row r="989" spans="1:10" x14ac:dyDescent="0.2">
      <c r="A989" s="15"/>
      <c r="B989" s="7"/>
      <c r="C989" s="85"/>
      <c r="D989" s="7"/>
      <c r="E989" s="72"/>
      <c r="F989" s="7"/>
      <c r="G989" s="7"/>
      <c r="H989" s="154"/>
      <c r="I989" s="7"/>
      <c r="J989" s="7"/>
    </row>
    <row r="990" spans="1:10" x14ac:dyDescent="0.2">
      <c r="A990" s="15"/>
      <c r="B990" s="7"/>
      <c r="C990" s="85"/>
      <c r="D990" s="7"/>
      <c r="E990" s="72"/>
      <c r="F990" s="7"/>
      <c r="G990" s="7"/>
      <c r="H990" s="154"/>
      <c r="I990" s="7"/>
      <c r="J990" s="7"/>
    </row>
    <row r="991" spans="1:10" x14ac:dyDescent="0.2">
      <c r="A991" s="15"/>
      <c r="B991" s="7"/>
      <c r="C991" s="85"/>
      <c r="D991" s="7"/>
      <c r="E991" s="72"/>
      <c r="F991" s="7"/>
      <c r="G991" s="7"/>
      <c r="H991" s="154"/>
      <c r="I991" s="7"/>
      <c r="J991" s="7"/>
    </row>
    <row r="992" spans="1:10" x14ac:dyDescent="0.2">
      <c r="A992" s="15"/>
      <c r="B992" s="7"/>
      <c r="C992" s="85"/>
      <c r="D992" s="7"/>
      <c r="E992" s="72"/>
      <c r="F992" s="7"/>
      <c r="G992" s="7"/>
      <c r="H992" s="154"/>
      <c r="I992" s="7"/>
      <c r="J992" s="7"/>
    </row>
    <row r="993" spans="1:10" x14ac:dyDescent="0.2">
      <c r="A993" s="15"/>
      <c r="B993" s="7"/>
      <c r="C993" s="85"/>
      <c r="D993" s="7"/>
      <c r="E993" s="72"/>
      <c r="F993" s="7"/>
      <c r="G993" s="7"/>
      <c r="H993" s="154"/>
      <c r="I993" s="7"/>
      <c r="J993" s="7"/>
    </row>
    <row r="994" spans="1:10" x14ac:dyDescent="0.2">
      <c r="A994" s="15"/>
      <c r="B994" s="7"/>
      <c r="C994" s="85"/>
      <c r="D994" s="7"/>
      <c r="E994" s="72"/>
      <c r="F994" s="7"/>
      <c r="G994" s="7"/>
      <c r="H994" s="154"/>
      <c r="I994" s="7"/>
      <c r="J994" s="7"/>
    </row>
    <row r="995" spans="1:10" x14ac:dyDescent="0.2">
      <c r="A995" s="15"/>
      <c r="B995" s="7"/>
      <c r="C995" s="85"/>
      <c r="D995" s="7"/>
      <c r="E995" s="72"/>
      <c r="F995" s="7"/>
      <c r="G995" s="7"/>
      <c r="H995" s="154"/>
      <c r="I995" s="7"/>
      <c r="J995" s="7"/>
    </row>
    <row r="996" spans="1:10" x14ac:dyDescent="0.2">
      <c r="A996" s="15"/>
      <c r="B996" s="7"/>
      <c r="C996" s="85"/>
      <c r="D996" s="7"/>
      <c r="E996" s="72"/>
      <c r="F996" s="7"/>
      <c r="G996" s="7"/>
      <c r="H996" s="154"/>
      <c r="I996" s="7"/>
      <c r="J996" s="7"/>
    </row>
    <row r="997" spans="1:10" x14ac:dyDescent="0.2">
      <c r="A997" s="15"/>
      <c r="B997" s="7"/>
      <c r="C997" s="85"/>
      <c r="D997" s="7"/>
      <c r="E997" s="72"/>
      <c r="F997" s="7"/>
      <c r="G997" s="7"/>
      <c r="H997" s="154"/>
      <c r="I997" s="7"/>
      <c r="J997" s="7"/>
    </row>
    <row r="998" spans="1:10" x14ac:dyDescent="0.2">
      <c r="A998" s="15"/>
      <c r="B998" s="7"/>
      <c r="C998" s="85"/>
      <c r="D998" s="7"/>
      <c r="E998" s="72"/>
      <c r="F998" s="7"/>
      <c r="G998" s="7"/>
      <c r="H998" s="154"/>
      <c r="I998" s="7"/>
      <c r="J998" s="7"/>
    </row>
    <row r="999" spans="1:10" x14ac:dyDescent="0.2">
      <c r="A999" s="15"/>
      <c r="B999" s="7"/>
      <c r="C999" s="85"/>
      <c r="D999" s="7"/>
      <c r="E999" s="72"/>
      <c r="F999" s="7"/>
      <c r="G999" s="7"/>
      <c r="H999" s="154"/>
      <c r="I999" s="7"/>
      <c r="J999" s="7"/>
    </row>
    <row r="1000" spans="1:10" x14ac:dyDescent="0.2">
      <c r="A1000" s="15"/>
      <c r="B1000" s="7"/>
      <c r="C1000" s="85"/>
      <c r="D1000" s="7"/>
      <c r="E1000" s="72"/>
      <c r="F1000" s="7"/>
      <c r="G1000" s="7"/>
      <c r="H1000" s="154"/>
      <c r="I1000" s="7"/>
      <c r="J1000" s="7"/>
    </row>
    <row r="1001" spans="1:10" x14ac:dyDescent="0.2">
      <c r="A1001" s="15"/>
      <c r="B1001" s="7"/>
      <c r="C1001" s="85"/>
      <c r="D1001" s="7"/>
      <c r="E1001" s="72"/>
      <c r="F1001" s="7"/>
      <c r="G1001" s="7"/>
      <c r="H1001" s="154"/>
      <c r="I1001" s="7"/>
      <c r="J1001" s="7"/>
    </row>
    <row r="1002" spans="1:10" x14ac:dyDescent="0.2">
      <c r="A1002" s="15"/>
      <c r="B1002" s="7"/>
      <c r="C1002" s="85"/>
      <c r="D1002" s="7"/>
      <c r="E1002" s="72"/>
      <c r="F1002" s="7"/>
      <c r="G1002" s="7"/>
      <c r="H1002" s="154"/>
      <c r="I1002" s="7"/>
      <c r="J1002" s="7"/>
    </row>
    <row r="1003" spans="1:10" x14ac:dyDescent="0.2">
      <c r="A1003" s="15"/>
      <c r="B1003" s="7"/>
      <c r="C1003" s="85"/>
      <c r="D1003" s="7"/>
      <c r="E1003" s="72"/>
      <c r="F1003" s="7"/>
      <c r="G1003" s="7"/>
      <c r="H1003" s="154"/>
      <c r="I1003" s="7"/>
      <c r="J1003" s="7"/>
    </row>
    <row r="1004" spans="1:10" x14ac:dyDescent="0.2">
      <c r="A1004" s="15"/>
      <c r="B1004" s="7"/>
      <c r="C1004" s="85"/>
      <c r="D1004" s="7"/>
      <c r="E1004" s="72"/>
      <c r="F1004" s="7"/>
      <c r="G1004" s="7"/>
      <c r="H1004" s="154"/>
      <c r="I1004" s="7"/>
      <c r="J1004" s="7"/>
    </row>
    <row r="1005" spans="1:10" x14ac:dyDescent="0.2">
      <c r="A1005" s="15"/>
      <c r="B1005" s="7"/>
      <c r="C1005" s="85"/>
      <c r="D1005" s="7"/>
      <c r="E1005" s="72"/>
      <c r="F1005" s="7"/>
      <c r="G1005" s="7"/>
      <c r="H1005" s="154"/>
      <c r="I1005" s="7"/>
      <c r="J1005" s="7"/>
    </row>
    <row r="1006" spans="1:10" x14ac:dyDescent="0.2">
      <c r="A1006" s="15"/>
      <c r="B1006" s="7"/>
      <c r="C1006" s="85"/>
      <c r="D1006" s="7"/>
      <c r="E1006" s="72"/>
      <c r="F1006" s="7"/>
      <c r="G1006" s="7"/>
      <c r="H1006" s="154"/>
      <c r="I1006" s="7"/>
      <c r="J1006" s="7"/>
    </row>
    <row r="1007" spans="1:10" x14ac:dyDescent="0.2">
      <c r="A1007" s="15"/>
      <c r="B1007" s="7"/>
      <c r="C1007" s="85"/>
      <c r="D1007" s="7"/>
      <c r="E1007" s="72"/>
      <c r="F1007" s="7"/>
      <c r="G1007" s="7"/>
      <c r="H1007" s="154"/>
      <c r="I1007" s="7"/>
      <c r="J1007" s="7"/>
    </row>
    <row r="1008" spans="1:10" x14ac:dyDescent="0.2">
      <c r="A1008" s="15"/>
      <c r="B1008" s="7"/>
      <c r="C1008" s="85"/>
      <c r="D1008" s="7"/>
      <c r="E1008" s="72"/>
      <c r="F1008" s="7"/>
      <c r="G1008" s="7"/>
      <c r="H1008" s="154"/>
      <c r="I1008" s="7"/>
      <c r="J1008" s="7"/>
    </row>
    <row r="1009" spans="1:10" x14ac:dyDescent="0.2">
      <c r="A1009" s="15"/>
      <c r="B1009" s="7"/>
      <c r="C1009" s="85"/>
      <c r="D1009" s="7"/>
      <c r="E1009" s="72"/>
      <c r="F1009" s="7"/>
      <c r="G1009" s="7"/>
      <c r="H1009" s="154"/>
      <c r="I1009" s="7"/>
      <c r="J1009" s="7"/>
    </row>
    <row r="1010" spans="1:10" x14ac:dyDescent="0.2">
      <c r="A1010" s="15"/>
      <c r="B1010" s="7"/>
      <c r="C1010" s="85"/>
      <c r="D1010" s="7"/>
      <c r="E1010" s="72"/>
      <c r="F1010" s="7"/>
      <c r="G1010" s="7"/>
      <c r="H1010" s="154"/>
      <c r="I1010" s="7"/>
      <c r="J1010" s="7"/>
    </row>
    <row r="1011" spans="1:10" x14ac:dyDescent="0.2">
      <c r="A1011" s="15"/>
      <c r="B1011" s="7"/>
      <c r="C1011" s="85"/>
      <c r="D1011" s="7"/>
      <c r="E1011" s="72"/>
      <c r="F1011" s="7"/>
      <c r="G1011" s="7"/>
      <c r="H1011" s="154"/>
      <c r="I1011" s="7"/>
      <c r="J1011" s="7"/>
    </row>
    <row r="1012" spans="1:10" x14ac:dyDescent="0.2">
      <c r="A1012" s="15"/>
      <c r="B1012" s="7"/>
      <c r="C1012" s="85"/>
      <c r="D1012" s="7"/>
      <c r="E1012" s="72"/>
      <c r="F1012" s="7"/>
      <c r="G1012" s="7"/>
      <c r="H1012" s="154"/>
      <c r="I1012" s="7"/>
      <c r="J1012" s="7"/>
    </row>
    <row r="1013" spans="1:10" x14ac:dyDescent="0.2">
      <c r="A1013" s="15"/>
      <c r="B1013" s="7"/>
      <c r="C1013" s="85"/>
      <c r="D1013" s="7"/>
      <c r="E1013" s="72"/>
      <c r="F1013" s="7"/>
      <c r="G1013" s="7"/>
      <c r="H1013" s="154"/>
      <c r="I1013" s="7"/>
      <c r="J1013" s="7"/>
    </row>
    <row r="1014" spans="1:10" x14ac:dyDescent="0.2">
      <c r="A1014" s="15"/>
      <c r="B1014" s="7"/>
      <c r="C1014" s="85"/>
      <c r="D1014" s="7"/>
      <c r="E1014" s="72"/>
      <c r="F1014" s="7"/>
      <c r="G1014" s="7"/>
      <c r="H1014" s="154"/>
      <c r="I1014" s="7"/>
      <c r="J1014" s="7"/>
    </row>
    <row r="1015" spans="1:10" x14ac:dyDescent="0.2">
      <c r="A1015" s="15"/>
      <c r="B1015" s="7"/>
      <c r="C1015" s="85"/>
      <c r="D1015" s="7"/>
      <c r="E1015" s="72"/>
      <c r="F1015" s="7"/>
      <c r="G1015" s="7"/>
      <c r="H1015" s="154"/>
      <c r="I1015" s="7"/>
      <c r="J1015" s="7"/>
    </row>
    <row r="1016" spans="1:10" x14ac:dyDescent="0.2">
      <c r="A1016" s="15"/>
      <c r="B1016" s="7"/>
      <c r="C1016" s="85"/>
      <c r="D1016" s="7"/>
      <c r="E1016" s="72"/>
      <c r="F1016" s="7"/>
      <c r="G1016" s="7"/>
      <c r="H1016" s="154"/>
      <c r="I1016" s="7"/>
      <c r="J1016" s="7"/>
    </row>
    <row r="1017" spans="1:10" x14ac:dyDescent="0.2">
      <c r="A1017" s="15"/>
      <c r="B1017" s="7"/>
      <c r="C1017" s="85"/>
      <c r="D1017" s="7"/>
      <c r="E1017" s="72"/>
      <c r="F1017" s="7"/>
      <c r="G1017" s="7"/>
      <c r="H1017" s="154"/>
      <c r="I1017" s="7"/>
      <c r="J1017" s="7"/>
    </row>
    <row r="1018" spans="1:10" x14ac:dyDescent="0.2">
      <c r="A1018" s="15"/>
      <c r="B1018" s="7"/>
      <c r="C1018" s="85"/>
      <c r="D1018" s="7"/>
      <c r="E1018" s="72"/>
      <c r="F1018" s="7"/>
      <c r="G1018" s="7"/>
      <c r="H1018" s="154"/>
      <c r="I1018" s="7"/>
      <c r="J1018" s="7"/>
    </row>
    <row r="1019" spans="1:10" x14ac:dyDescent="0.2">
      <c r="A1019" s="15"/>
      <c r="B1019" s="7"/>
      <c r="C1019" s="85"/>
      <c r="D1019" s="7"/>
      <c r="E1019" s="72"/>
      <c r="F1019" s="7"/>
      <c r="G1019" s="7"/>
      <c r="H1019" s="154"/>
      <c r="I1019" s="7"/>
      <c r="J1019" s="7"/>
    </row>
    <row r="1020" spans="1:10" x14ac:dyDescent="0.2">
      <c r="A1020" s="15"/>
      <c r="B1020" s="7"/>
      <c r="C1020" s="85"/>
      <c r="D1020" s="7"/>
      <c r="E1020" s="72"/>
      <c r="F1020" s="7"/>
      <c r="G1020" s="7"/>
      <c r="H1020" s="154"/>
      <c r="I1020" s="7"/>
      <c r="J1020" s="7"/>
    </row>
    <row r="1021" spans="1:10" x14ac:dyDescent="0.2">
      <c r="A1021" s="15"/>
      <c r="B1021" s="7"/>
      <c r="C1021" s="85"/>
      <c r="D1021" s="7"/>
      <c r="E1021" s="72"/>
      <c r="F1021" s="7"/>
      <c r="G1021" s="7"/>
      <c r="H1021" s="154"/>
      <c r="I1021" s="7"/>
      <c r="J1021" s="7"/>
    </row>
    <row r="1022" spans="1:10" x14ac:dyDescent="0.2">
      <c r="A1022" s="15"/>
      <c r="B1022" s="7"/>
      <c r="C1022" s="85"/>
      <c r="D1022" s="7"/>
      <c r="E1022" s="72"/>
      <c r="F1022" s="7"/>
      <c r="G1022" s="7"/>
      <c r="H1022" s="154"/>
      <c r="I1022" s="7"/>
      <c r="J1022" s="7"/>
    </row>
    <row r="1023" spans="1:10" x14ac:dyDescent="0.2">
      <c r="A1023" s="15"/>
      <c r="B1023" s="7"/>
      <c r="C1023" s="85"/>
      <c r="D1023" s="7"/>
      <c r="E1023" s="72"/>
      <c r="F1023" s="7"/>
      <c r="G1023" s="7"/>
      <c r="H1023" s="154"/>
      <c r="I1023" s="7"/>
      <c r="J1023" s="7"/>
    </row>
    <row r="1024" spans="1:10" x14ac:dyDescent="0.2">
      <c r="A1024" s="15"/>
      <c r="B1024" s="7"/>
      <c r="C1024" s="85"/>
      <c r="D1024" s="7"/>
      <c r="E1024" s="72"/>
      <c r="F1024" s="7"/>
      <c r="G1024" s="7"/>
      <c r="H1024" s="154"/>
      <c r="I1024" s="7"/>
      <c r="J1024" s="7"/>
    </row>
    <row r="1025" spans="1:10" x14ac:dyDescent="0.2">
      <c r="A1025" s="15"/>
      <c r="B1025" s="7"/>
      <c r="C1025" s="85"/>
      <c r="D1025" s="7"/>
      <c r="E1025" s="72"/>
      <c r="F1025" s="7"/>
      <c r="G1025" s="7"/>
      <c r="H1025" s="154"/>
      <c r="I1025" s="7"/>
      <c r="J1025" s="7"/>
    </row>
    <row r="1026" spans="1:10" x14ac:dyDescent="0.2">
      <c r="A1026" s="15"/>
      <c r="B1026" s="7"/>
      <c r="C1026" s="85"/>
      <c r="D1026" s="7"/>
      <c r="E1026" s="72"/>
      <c r="F1026" s="7"/>
      <c r="G1026" s="7"/>
      <c r="H1026" s="154"/>
      <c r="I1026" s="7"/>
      <c r="J1026" s="7"/>
    </row>
    <row r="1027" spans="1:10" x14ac:dyDescent="0.2">
      <c r="A1027" s="15"/>
      <c r="B1027" s="7"/>
      <c r="C1027" s="85"/>
      <c r="D1027" s="7"/>
      <c r="E1027" s="72"/>
      <c r="F1027" s="7"/>
      <c r="G1027" s="7"/>
      <c r="H1027" s="154"/>
      <c r="I1027" s="7"/>
      <c r="J1027" s="7"/>
    </row>
    <row r="1028" spans="1:10" x14ac:dyDescent="0.2">
      <c r="A1028" s="15"/>
      <c r="B1028" s="7"/>
      <c r="C1028" s="85"/>
      <c r="D1028" s="7"/>
      <c r="E1028" s="72"/>
      <c r="F1028" s="7"/>
      <c r="G1028" s="7"/>
      <c r="H1028" s="154"/>
      <c r="I1028" s="7"/>
      <c r="J1028" s="7"/>
    </row>
    <row r="1029" spans="1:10" x14ac:dyDescent="0.2">
      <c r="A1029" s="15"/>
      <c r="B1029" s="7"/>
      <c r="C1029" s="85"/>
      <c r="D1029" s="7"/>
      <c r="E1029" s="72"/>
      <c r="F1029" s="7"/>
      <c r="G1029" s="7"/>
      <c r="H1029" s="154"/>
      <c r="I1029" s="7"/>
      <c r="J1029" s="7"/>
    </row>
    <row r="1030" spans="1:10" x14ac:dyDescent="0.2">
      <c r="A1030" s="15"/>
      <c r="B1030" s="7"/>
      <c r="C1030" s="85"/>
      <c r="D1030" s="7"/>
      <c r="E1030" s="72"/>
      <c r="F1030" s="7"/>
      <c r="G1030" s="7"/>
      <c r="H1030" s="154"/>
      <c r="I1030" s="7"/>
      <c r="J1030" s="7"/>
    </row>
    <row r="1031" spans="1:10" x14ac:dyDescent="0.2">
      <c r="A1031" s="15"/>
      <c r="B1031" s="7"/>
      <c r="C1031" s="85"/>
      <c r="D1031" s="7"/>
      <c r="E1031" s="72"/>
      <c r="F1031" s="7"/>
      <c r="G1031" s="7"/>
      <c r="H1031" s="154"/>
      <c r="I1031" s="7"/>
      <c r="J1031" s="7"/>
    </row>
    <row r="1032" spans="1:10" x14ac:dyDescent="0.2">
      <c r="A1032" s="15"/>
      <c r="B1032" s="7"/>
      <c r="C1032" s="85"/>
      <c r="D1032" s="7"/>
      <c r="E1032" s="72"/>
      <c r="F1032" s="7"/>
      <c r="G1032" s="7"/>
      <c r="H1032" s="154"/>
      <c r="I1032" s="7"/>
      <c r="J1032" s="7"/>
    </row>
    <row r="1033" spans="1:10" x14ac:dyDescent="0.2">
      <c r="A1033" s="15"/>
      <c r="B1033" s="7"/>
      <c r="C1033" s="85"/>
      <c r="D1033" s="7"/>
      <c r="E1033" s="72"/>
      <c r="F1033" s="7"/>
      <c r="G1033" s="7"/>
      <c r="H1033" s="154"/>
      <c r="I1033" s="7"/>
      <c r="J1033" s="7"/>
    </row>
    <row r="1034" spans="1:10" x14ac:dyDescent="0.2">
      <c r="A1034" s="15"/>
      <c r="B1034" s="7"/>
      <c r="C1034" s="85"/>
      <c r="D1034" s="7"/>
      <c r="E1034" s="72"/>
      <c r="F1034" s="7"/>
      <c r="G1034" s="7"/>
      <c r="H1034" s="154"/>
      <c r="I1034" s="7"/>
      <c r="J1034" s="7"/>
    </row>
    <row r="1035" spans="1:10" x14ac:dyDescent="0.2">
      <c r="A1035" s="15"/>
      <c r="B1035" s="7"/>
      <c r="C1035" s="85"/>
      <c r="D1035" s="7"/>
      <c r="E1035" s="72"/>
      <c r="F1035" s="7"/>
      <c r="G1035" s="7"/>
      <c r="H1035" s="154"/>
      <c r="I1035" s="7"/>
      <c r="J1035" s="7"/>
    </row>
    <row r="1036" spans="1:10" x14ac:dyDescent="0.2">
      <c r="A1036" s="15"/>
      <c r="B1036" s="7"/>
      <c r="C1036" s="85"/>
      <c r="D1036" s="7"/>
      <c r="E1036" s="72"/>
      <c r="F1036" s="7"/>
      <c r="G1036" s="7"/>
      <c r="H1036" s="154"/>
      <c r="I1036" s="7"/>
      <c r="J1036" s="7"/>
    </row>
    <row r="1037" spans="1:10" x14ac:dyDescent="0.2">
      <c r="A1037" s="15"/>
      <c r="B1037" s="7"/>
      <c r="C1037" s="85"/>
      <c r="D1037" s="7"/>
      <c r="E1037" s="72"/>
      <c r="F1037" s="7"/>
      <c r="G1037" s="7"/>
      <c r="H1037" s="154"/>
      <c r="I1037" s="7"/>
      <c r="J1037" s="7"/>
    </row>
    <row r="1038" spans="1:10" x14ac:dyDescent="0.2">
      <c r="A1038" s="15"/>
      <c r="B1038" s="7"/>
      <c r="C1038" s="85"/>
      <c r="D1038" s="7"/>
      <c r="E1038" s="72"/>
      <c r="F1038" s="7"/>
      <c r="G1038" s="7"/>
      <c r="H1038" s="154"/>
      <c r="I1038" s="7"/>
      <c r="J1038" s="7"/>
    </row>
    <row r="1039" spans="1:10" x14ac:dyDescent="0.2">
      <c r="A1039" s="15"/>
      <c r="B1039" s="7"/>
      <c r="C1039" s="85"/>
      <c r="D1039" s="7"/>
      <c r="E1039" s="72"/>
      <c r="F1039" s="7"/>
      <c r="G1039" s="7"/>
      <c r="H1039" s="154"/>
      <c r="I1039" s="7"/>
      <c r="J1039" s="7"/>
    </row>
    <row r="1040" spans="1:10" x14ac:dyDescent="0.2">
      <c r="A1040" s="15"/>
      <c r="B1040" s="7"/>
      <c r="C1040" s="85"/>
      <c r="D1040" s="7"/>
      <c r="E1040" s="72"/>
      <c r="F1040" s="7"/>
      <c r="G1040" s="7"/>
      <c r="H1040" s="154"/>
      <c r="I1040" s="7"/>
      <c r="J1040" s="7"/>
    </row>
    <row r="1041" spans="1:10" x14ac:dyDescent="0.2">
      <c r="A1041" s="15"/>
      <c r="B1041" s="7"/>
      <c r="C1041" s="85"/>
      <c r="D1041" s="7"/>
      <c r="E1041" s="72"/>
      <c r="F1041" s="7"/>
      <c r="G1041" s="7"/>
      <c r="H1041" s="154"/>
      <c r="I1041" s="7"/>
      <c r="J1041" s="7"/>
    </row>
    <row r="1042" spans="1:10" x14ac:dyDescent="0.2">
      <c r="A1042" s="15"/>
      <c r="B1042" s="7"/>
      <c r="C1042" s="85"/>
      <c r="D1042" s="7"/>
      <c r="E1042" s="72"/>
      <c r="F1042" s="7"/>
      <c r="G1042" s="7"/>
      <c r="H1042" s="154"/>
      <c r="I1042" s="7"/>
      <c r="J1042" s="7"/>
    </row>
    <row r="1043" spans="1:10" x14ac:dyDescent="0.2">
      <c r="A1043" s="15"/>
      <c r="B1043" s="7"/>
      <c r="C1043" s="85"/>
      <c r="D1043" s="7"/>
      <c r="E1043" s="72"/>
      <c r="F1043" s="7"/>
      <c r="G1043" s="7"/>
      <c r="H1043" s="154"/>
      <c r="I1043" s="7"/>
      <c r="J1043" s="7"/>
    </row>
    <row r="1044" spans="1:10" x14ac:dyDescent="0.2">
      <c r="A1044" s="15"/>
      <c r="B1044" s="7"/>
      <c r="C1044" s="85"/>
      <c r="D1044" s="7"/>
      <c r="E1044" s="72"/>
      <c r="F1044" s="7"/>
      <c r="G1044" s="7"/>
      <c r="H1044" s="154"/>
      <c r="I1044" s="7"/>
      <c r="J1044" s="7"/>
    </row>
    <row r="1045" spans="1:10" x14ac:dyDescent="0.2">
      <c r="A1045" s="15"/>
      <c r="B1045" s="7"/>
      <c r="C1045" s="85"/>
      <c r="D1045" s="7"/>
      <c r="E1045" s="72"/>
      <c r="F1045" s="7"/>
      <c r="G1045" s="7"/>
      <c r="H1045" s="154"/>
      <c r="I1045" s="7"/>
      <c r="J1045" s="7"/>
    </row>
    <row r="1046" spans="1:10" x14ac:dyDescent="0.2">
      <c r="A1046" s="15"/>
      <c r="B1046" s="7"/>
      <c r="C1046" s="85"/>
      <c r="D1046" s="7"/>
      <c r="E1046" s="72"/>
      <c r="F1046" s="7"/>
      <c r="G1046" s="7"/>
      <c r="H1046" s="154"/>
      <c r="I1046" s="7"/>
      <c r="J1046" s="7"/>
    </row>
    <row r="1047" spans="1:10" x14ac:dyDescent="0.2">
      <c r="A1047" s="15"/>
      <c r="B1047" s="7"/>
      <c r="C1047" s="85"/>
      <c r="D1047" s="7"/>
      <c r="E1047" s="72"/>
      <c r="F1047" s="7"/>
      <c r="G1047" s="7"/>
      <c r="H1047" s="154"/>
      <c r="I1047" s="7"/>
      <c r="J1047" s="7"/>
    </row>
    <row r="1048" spans="1:10" x14ac:dyDescent="0.2">
      <c r="A1048" s="15"/>
      <c r="B1048" s="7"/>
      <c r="C1048" s="85"/>
      <c r="D1048" s="7"/>
      <c r="E1048" s="72"/>
      <c r="F1048" s="7"/>
      <c r="G1048" s="7"/>
      <c r="H1048" s="154"/>
      <c r="I1048" s="7"/>
      <c r="J1048" s="7"/>
    </row>
    <row r="1049" spans="1:10" x14ac:dyDescent="0.2">
      <c r="A1049" s="15"/>
      <c r="B1049" s="7"/>
      <c r="C1049" s="85"/>
      <c r="D1049" s="7"/>
      <c r="E1049" s="72"/>
      <c r="F1049" s="7"/>
      <c r="G1049" s="7"/>
      <c r="H1049" s="154"/>
      <c r="I1049" s="7"/>
      <c r="J1049" s="7"/>
    </row>
    <row r="1050" spans="1:10" x14ac:dyDescent="0.2">
      <c r="A1050" s="15"/>
      <c r="B1050" s="7"/>
      <c r="C1050" s="85"/>
      <c r="D1050" s="7"/>
      <c r="E1050" s="72"/>
      <c r="F1050" s="7"/>
      <c r="G1050" s="7"/>
      <c r="H1050" s="154"/>
      <c r="I1050" s="7"/>
      <c r="J1050" s="7"/>
    </row>
    <row r="1051" spans="1:10" x14ac:dyDescent="0.2">
      <c r="A1051" s="15"/>
      <c r="B1051" s="7"/>
      <c r="C1051" s="85"/>
      <c r="D1051" s="7"/>
      <c r="E1051" s="72"/>
      <c r="F1051" s="7"/>
      <c r="G1051" s="7"/>
      <c r="H1051" s="154"/>
      <c r="I1051" s="7"/>
      <c r="J1051" s="7"/>
    </row>
    <row r="1052" spans="1:10" x14ac:dyDescent="0.2">
      <c r="A1052" s="15"/>
      <c r="B1052" s="7"/>
      <c r="C1052" s="85"/>
      <c r="D1052" s="7"/>
      <c r="E1052" s="72"/>
      <c r="F1052" s="7"/>
      <c r="G1052" s="7"/>
      <c r="H1052" s="154"/>
      <c r="I1052" s="7"/>
      <c r="J1052" s="7"/>
    </row>
    <row r="1053" spans="1:10" x14ac:dyDescent="0.2">
      <c r="A1053" s="15"/>
      <c r="B1053" s="7"/>
      <c r="C1053" s="85"/>
      <c r="D1053" s="7"/>
      <c r="E1053" s="72"/>
      <c r="F1053" s="7"/>
      <c r="G1053" s="7"/>
      <c r="H1053" s="154"/>
      <c r="I1053" s="7"/>
      <c r="J1053" s="7"/>
    </row>
    <row r="1054" spans="1:10" x14ac:dyDescent="0.2">
      <c r="A1054" s="15"/>
      <c r="B1054" s="7"/>
      <c r="C1054" s="85"/>
      <c r="D1054" s="7"/>
      <c r="E1054" s="72"/>
      <c r="F1054" s="7"/>
      <c r="G1054" s="7"/>
      <c r="H1054" s="154"/>
      <c r="I1054" s="7"/>
      <c r="J1054" s="7"/>
    </row>
    <row r="1055" spans="1:10" x14ac:dyDescent="0.2">
      <c r="A1055" s="15"/>
      <c r="B1055" s="7"/>
      <c r="C1055" s="85"/>
      <c r="D1055" s="7"/>
      <c r="E1055" s="72"/>
      <c r="F1055" s="7"/>
      <c r="G1055" s="7"/>
      <c r="H1055" s="154"/>
      <c r="I1055" s="7"/>
      <c r="J1055" s="7"/>
    </row>
    <row r="1056" spans="1:10" x14ac:dyDescent="0.2">
      <c r="A1056" s="15"/>
      <c r="B1056" s="7"/>
      <c r="C1056" s="85"/>
      <c r="D1056" s="7"/>
      <c r="E1056" s="72"/>
      <c r="F1056" s="7"/>
      <c r="G1056" s="7"/>
      <c r="H1056" s="154"/>
      <c r="I1056" s="7"/>
      <c r="J1056" s="7"/>
    </row>
    <row r="1057" spans="1:10" x14ac:dyDescent="0.2">
      <c r="A1057" s="15"/>
      <c r="B1057" s="7"/>
      <c r="C1057" s="85"/>
      <c r="D1057" s="7"/>
      <c r="E1057" s="72"/>
      <c r="F1057" s="7"/>
      <c r="G1057" s="7"/>
      <c r="H1057" s="154"/>
      <c r="I1057" s="7"/>
      <c r="J1057" s="7"/>
    </row>
    <row r="1058" spans="1:10" x14ac:dyDescent="0.2">
      <c r="A1058" s="15"/>
      <c r="B1058" s="7"/>
      <c r="C1058" s="85"/>
      <c r="D1058" s="7"/>
      <c r="E1058" s="72"/>
      <c r="F1058" s="7"/>
      <c r="G1058" s="7"/>
      <c r="H1058" s="154"/>
      <c r="I1058" s="7"/>
      <c r="J1058" s="7"/>
    </row>
    <row r="1059" spans="1:10" x14ac:dyDescent="0.2">
      <c r="A1059" s="15"/>
      <c r="B1059" s="7"/>
      <c r="C1059" s="85"/>
      <c r="D1059" s="7"/>
      <c r="E1059" s="72"/>
      <c r="F1059" s="7"/>
      <c r="G1059" s="7"/>
      <c r="H1059" s="154"/>
      <c r="I1059" s="7"/>
      <c r="J1059" s="7"/>
    </row>
    <row r="1060" spans="1:10" x14ac:dyDescent="0.2">
      <c r="A1060" s="15"/>
      <c r="B1060" s="7"/>
      <c r="C1060" s="85"/>
      <c r="D1060" s="7"/>
      <c r="E1060" s="72"/>
      <c r="F1060" s="7"/>
      <c r="G1060" s="7"/>
      <c r="H1060" s="154"/>
      <c r="I1060" s="7"/>
      <c r="J1060" s="7"/>
    </row>
    <row r="1061" spans="1:10" x14ac:dyDescent="0.2">
      <c r="A1061" s="15"/>
      <c r="B1061" s="7"/>
      <c r="C1061" s="85"/>
      <c r="D1061" s="7"/>
      <c r="E1061" s="72"/>
      <c r="F1061" s="7"/>
      <c r="G1061" s="7"/>
      <c r="H1061" s="154"/>
      <c r="I1061" s="7"/>
      <c r="J1061" s="7"/>
    </row>
    <row r="1062" spans="1:10" x14ac:dyDescent="0.2">
      <c r="A1062" s="15"/>
      <c r="B1062" s="7"/>
      <c r="C1062" s="85"/>
      <c r="D1062" s="7"/>
      <c r="E1062" s="72"/>
      <c r="F1062" s="7"/>
      <c r="G1062" s="7"/>
      <c r="H1062" s="154"/>
      <c r="I1062" s="7"/>
      <c r="J1062" s="7"/>
    </row>
    <row r="1063" spans="1:10" x14ac:dyDescent="0.2">
      <c r="A1063" s="15"/>
      <c r="B1063" s="7"/>
      <c r="C1063" s="85"/>
      <c r="D1063" s="7"/>
      <c r="E1063" s="72"/>
      <c r="F1063" s="7"/>
      <c r="G1063" s="7"/>
      <c r="H1063" s="154"/>
      <c r="I1063" s="7"/>
      <c r="J1063" s="7"/>
    </row>
    <row r="1064" spans="1:10" x14ac:dyDescent="0.2">
      <c r="A1064" s="15"/>
      <c r="B1064" s="7"/>
      <c r="C1064" s="85"/>
      <c r="D1064" s="7"/>
      <c r="E1064" s="72"/>
      <c r="F1064" s="7"/>
      <c r="G1064" s="7"/>
      <c r="H1064" s="154"/>
      <c r="I1064" s="7"/>
      <c r="J1064" s="7"/>
    </row>
    <row r="1065" spans="1:10" x14ac:dyDescent="0.2">
      <c r="A1065" s="15"/>
      <c r="B1065" s="7"/>
      <c r="C1065" s="85"/>
      <c r="D1065" s="7"/>
      <c r="E1065" s="72"/>
      <c r="F1065" s="7"/>
      <c r="G1065" s="7"/>
      <c r="H1065" s="154"/>
      <c r="I1065" s="7"/>
      <c r="J1065" s="7"/>
    </row>
    <row r="1066" spans="1:10" x14ac:dyDescent="0.2">
      <c r="A1066" s="15"/>
      <c r="B1066" s="7"/>
      <c r="C1066" s="85"/>
      <c r="D1066" s="7"/>
      <c r="E1066" s="72"/>
      <c r="F1066" s="7"/>
      <c r="G1066" s="7"/>
      <c r="H1066" s="154"/>
      <c r="I1066" s="7"/>
      <c r="J1066" s="7"/>
    </row>
    <row r="1067" spans="1:10" x14ac:dyDescent="0.2">
      <c r="A1067" s="15"/>
      <c r="B1067" s="7"/>
      <c r="C1067" s="85"/>
      <c r="D1067" s="7"/>
      <c r="E1067" s="72"/>
      <c r="F1067" s="7"/>
      <c r="G1067" s="7"/>
      <c r="H1067" s="154"/>
      <c r="I1067" s="7"/>
      <c r="J1067" s="7"/>
    </row>
    <row r="1068" spans="1:10" x14ac:dyDescent="0.2">
      <c r="A1068" s="15"/>
      <c r="B1068" s="7"/>
      <c r="C1068" s="85"/>
      <c r="D1068" s="7"/>
      <c r="E1068" s="72"/>
      <c r="F1068" s="7"/>
      <c r="G1068" s="7"/>
      <c r="H1068" s="154"/>
      <c r="I1068" s="7"/>
      <c r="J1068" s="7"/>
    </row>
    <row r="1069" spans="1:10" x14ac:dyDescent="0.2">
      <c r="A1069" s="15"/>
      <c r="B1069" s="7"/>
      <c r="C1069" s="85"/>
      <c r="D1069" s="7"/>
      <c r="E1069" s="72"/>
      <c r="F1069" s="7"/>
      <c r="G1069" s="7"/>
      <c r="H1069" s="154"/>
      <c r="I1069" s="7"/>
      <c r="J1069" s="7"/>
    </row>
    <row r="1070" spans="1:10" x14ac:dyDescent="0.2">
      <c r="A1070" s="15"/>
      <c r="B1070" s="7"/>
      <c r="C1070" s="85"/>
      <c r="D1070" s="7"/>
      <c r="E1070" s="72"/>
      <c r="F1070" s="7"/>
      <c r="G1070" s="7"/>
      <c r="H1070" s="154"/>
      <c r="I1070" s="7"/>
      <c r="J1070" s="7"/>
    </row>
    <row r="1071" spans="1:10" x14ac:dyDescent="0.2">
      <c r="A1071" s="15"/>
      <c r="B1071" s="7"/>
      <c r="C1071" s="85"/>
      <c r="D1071" s="7"/>
      <c r="E1071" s="72"/>
      <c r="F1071" s="7"/>
      <c r="G1071" s="7"/>
      <c r="H1071" s="154"/>
      <c r="I1071" s="7"/>
      <c r="J1071" s="7"/>
    </row>
    <row r="1072" spans="1:10" x14ac:dyDescent="0.2">
      <c r="A1072" s="15"/>
      <c r="B1072" s="7"/>
      <c r="C1072" s="85"/>
      <c r="D1072" s="7"/>
      <c r="E1072" s="72"/>
      <c r="F1072" s="7"/>
      <c r="G1072" s="7"/>
      <c r="H1072" s="154"/>
      <c r="I1072" s="7"/>
      <c r="J1072" s="7"/>
    </row>
    <row r="1073" spans="1:10" x14ac:dyDescent="0.2">
      <c r="A1073" s="15"/>
      <c r="B1073" s="7"/>
      <c r="C1073" s="85"/>
      <c r="D1073" s="7"/>
      <c r="E1073" s="72"/>
      <c r="F1073" s="7"/>
      <c r="G1073" s="7"/>
      <c r="H1073" s="154"/>
      <c r="I1073" s="7"/>
      <c r="J1073" s="7"/>
    </row>
    <row r="1074" spans="1:10" x14ac:dyDescent="0.2">
      <c r="A1074" s="15"/>
      <c r="B1074" s="7"/>
      <c r="C1074" s="85"/>
      <c r="D1074" s="7"/>
      <c r="E1074" s="72"/>
      <c r="F1074" s="7"/>
      <c r="G1074" s="7"/>
      <c r="H1074" s="154"/>
      <c r="I1074" s="7"/>
      <c r="J1074" s="7"/>
    </row>
    <row r="1075" spans="1:10" x14ac:dyDescent="0.2">
      <c r="A1075" s="15"/>
      <c r="B1075" s="7"/>
      <c r="C1075" s="85"/>
      <c r="D1075" s="7"/>
      <c r="E1075" s="72"/>
      <c r="F1075" s="7"/>
      <c r="G1075" s="7"/>
      <c r="H1075" s="154"/>
      <c r="I1075" s="7"/>
      <c r="J1075" s="7"/>
    </row>
    <row r="1076" spans="1:10" x14ac:dyDescent="0.2">
      <c r="A1076" s="15"/>
      <c r="B1076" s="7"/>
      <c r="C1076" s="85"/>
      <c r="D1076" s="7"/>
      <c r="E1076" s="72"/>
      <c r="F1076" s="7"/>
      <c r="G1076" s="7"/>
      <c r="H1076" s="154"/>
      <c r="I1076" s="7"/>
      <c r="J1076" s="7"/>
    </row>
    <row r="1077" spans="1:10" x14ac:dyDescent="0.2">
      <c r="A1077" s="15"/>
      <c r="B1077" s="7"/>
      <c r="C1077" s="85"/>
      <c r="D1077" s="7"/>
      <c r="E1077" s="72"/>
      <c r="F1077" s="7"/>
      <c r="G1077" s="7"/>
      <c r="H1077" s="154"/>
      <c r="I1077" s="7"/>
      <c r="J1077" s="7"/>
    </row>
    <row r="1078" spans="1:10" x14ac:dyDescent="0.2">
      <c r="A1078" s="15"/>
      <c r="B1078" s="7"/>
      <c r="C1078" s="85"/>
      <c r="D1078" s="7"/>
      <c r="E1078" s="72"/>
      <c r="F1078" s="7"/>
      <c r="G1078" s="7"/>
      <c r="H1078" s="154"/>
      <c r="I1078" s="7"/>
      <c r="J1078" s="7"/>
    </row>
    <row r="1079" spans="1:10" x14ac:dyDescent="0.2">
      <c r="A1079" s="15"/>
      <c r="B1079" s="7"/>
      <c r="C1079" s="85"/>
      <c r="D1079" s="7"/>
      <c r="E1079" s="72"/>
      <c r="F1079" s="7"/>
      <c r="G1079" s="7"/>
      <c r="H1079" s="154"/>
      <c r="I1079" s="7"/>
      <c r="J1079" s="7"/>
    </row>
    <row r="1080" spans="1:10" x14ac:dyDescent="0.2">
      <c r="A1080" s="15"/>
      <c r="B1080" s="7"/>
      <c r="C1080" s="85"/>
      <c r="D1080" s="7"/>
      <c r="E1080" s="72"/>
      <c r="F1080" s="7"/>
      <c r="G1080" s="7"/>
      <c r="H1080" s="154"/>
      <c r="I1080" s="7"/>
      <c r="J1080" s="7"/>
    </row>
    <row r="1081" spans="1:10" x14ac:dyDescent="0.2">
      <c r="A1081" s="15"/>
      <c r="B1081" s="7"/>
      <c r="C1081" s="85"/>
      <c r="D1081" s="7"/>
      <c r="E1081" s="72"/>
      <c r="F1081" s="7"/>
      <c r="G1081" s="7"/>
      <c r="H1081" s="154"/>
      <c r="I1081" s="7"/>
      <c r="J1081" s="7"/>
    </row>
    <row r="1082" spans="1:10" x14ac:dyDescent="0.2">
      <c r="A1082" s="15"/>
      <c r="B1082" s="7"/>
      <c r="C1082" s="85"/>
      <c r="D1082" s="7"/>
      <c r="E1082" s="72"/>
      <c r="F1082" s="7"/>
      <c r="G1082" s="7"/>
      <c r="H1082" s="154"/>
      <c r="I1082" s="7"/>
      <c r="J1082" s="7"/>
    </row>
    <row r="1083" spans="1:10" x14ac:dyDescent="0.2">
      <c r="A1083" s="15"/>
      <c r="B1083" s="7"/>
      <c r="C1083" s="85"/>
      <c r="D1083" s="7"/>
      <c r="E1083" s="72"/>
      <c r="F1083" s="7"/>
      <c r="G1083" s="7"/>
      <c r="H1083" s="154"/>
      <c r="I1083" s="7"/>
      <c r="J1083" s="7"/>
    </row>
    <row r="1084" spans="1:10" x14ac:dyDescent="0.2">
      <c r="A1084" s="15"/>
      <c r="B1084" s="7"/>
      <c r="C1084" s="85"/>
      <c r="D1084" s="7"/>
      <c r="E1084" s="72"/>
      <c r="F1084" s="7"/>
      <c r="G1084" s="7"/>
      <c r="H1084" s="154"/>
      <c r="I1084" s="7"/>
      <c r="J1084" s="7"/>
    </row>
    <row r="1085" spans="1:10" x14ac:dyDescent="0.2">
      <c r="A1085" s="15"/>
      <c r="B1085" s="7"/>
      <c r="C1085" s="85"/>
      <c r="D1085" s="7"/>
      <c r="E1085" s="72"/>
      <c r="F1085" s="7"/>
      <c r="G1085" s="7"/>
      <c r="H1085" s="154"/>
      <c r="I1085" s="7"/>
      <c r="J1085" s="7"/>
    </row>
    <row r="1086" spans="1:10" x14ac:dyDescent="0.2">
      <c r="A1086" s="15"/>
      <c r="B1086" s="7"/>
      <c r="C1086" s="85"/>
      <c r="D1086" s="7"/>
      <c r="E1086" s="72"/>
      <c r="F1086" s="7"/>
      <c r="G1086" s="7"/>
      <c r="H1086" s="154"/>
      <c r="I1086" s="7"/>
      <c r="J1086" s="7"/>
    </row>
    <row r="1087" spans="1:10" x14ac:dyDescent="0.2">
      <c r="A1087" s="15"/>
      <c r="B1087" s="7"/>
      <c r="C1087" s="85"/>
      <c r="D1087" s="7"/>
      <c r="E1087" s="72"/>
      <c r="F1087" s="7"/>
      <c r="G1087" s="7"/>
      <c r="H1087" s="154"/>
      <c r="I1087" s="7"/>
      <c r="J1087" s="7"/>
    </row>
    <row r="1088" spans="1:10" x14ac:dyDescent="0.2">
      <c r="A1088" s="15"/>
      <c r="B1088" s="7"/>
      <c r="C1088" s="85"/>
      <c r="D1088" s="7"/>
      <c r="E1088" s="72"/>
      <c r="F1088" s="7"/>
      <c r="G1088" s="7"/>
      <c r="H1088" s="154"/>
      <c r="I1088" s="7"/>
      <c r="J1088" s="7"/>
    </row>
    <row r="1089" spans="1:10" x14ac:dyDescent="0.2">
      <c r="A1089" s="15"/>
      <c r="B1089" s="7"/>
      <c r="C1089" s="85"/>
      <c r="D1089" s="7"/>
      <c r="E1089" s="72"/>
      <c r="F1089" s="7"/>
      <c r="G1089" s="7"/>
      <c r="H1089" s="154"/>
      <c r="I1089" s="7"/>
      <c r="J1089" s="7"/>
    </row>
    <row r="1090" spans="1:10" x14ac:dyDescent="0.2">
      <c r="A1090" s="15"/>
      <c r="B1090" s="7"/>
      <c r="C1090" s="85"/>
      <c r="D1090" s="7"/>
      <c r="E1090" s="72"/>
      <c r="F1090" s="7"/>
      <c r="G1090" s="7"/>
      <c r="H1090" s="154"/>
      <c r="I1090" s="7"/>
      <c r="J1090" s="7"/>
    </row>
    <row r="1091" spans="1:10" x14ac:dyDescent="0.2">
      <c r="A1091" s="15"/>
      <c r="B1091" s="7"/>
      <c r="C1091" s="85"/>
      <c r="D1091" s="7"/>
      <c r="E1091" s="72"/>
      <c r="F1091" s="7"/>
      <c r="G1091" s="7"/>
      <c r="H1091" s="154"/>
      <c r="I1091" s="7"/>
      <c r="J1091" s="7"/>
    </row>
    <row r="1092" spans="1:10" x14ac:dyDescent="0.2">
      <c r="A1092" s="15"/>
      <c r="B1092" s="7"/>
      <c r="C1092" s="85"/>
      <c r="D1092" s="7"/>
      <c r="E1092" s="72"/>
      <c r="F1092" s="7"/>
      <c r="G1092" s="7"/>
      <c r="H1092" s="154"/>
      <c r="I1092" s="7"/>
      <c r="J1092" s="7"/>
    </row>
    <row r="1093" spans="1:10" x14ac:dyDescent="0.2">
      <c r="A1093" s="15"/>
      <c r="B1093" s="7"/>
      <c r="C1093" s="85"/>
      <c r="D1093" s="7"/>
      <c r="E1093" s="72"/>
      <c r="F1093" s="7"/>
      <c r="G1093" s="7"/>
      <c r="H1093" s="154"/>
      <c r="I1093" s="7"/>
      <c r="J1093" s="7"/>
    </row>
    <row r="1094" spans="1:10" x14ac:dyDescent="0.2">
      <c r="A1094" s="15"/>
      <c r="B1094" s="7"/>
      <c r="C1094" s="85"/>
      <c r="D1094" s="7"/>
      <c r="E1094" s="72"/>
      <c r="F1094" s="7"/>
      <c r="G1094" s="7"/>
      <c r="H1094" s="154"/>
      <c r="I1094" s="7"/>
      <c r="J1094" s="7"/>
    </row>
    <row r="1095" spans="1:10" x14ac:dyDescent="0.2">
      <c r="A1095" s="15"/>
      <c r="B1095" s="7"/>
      <c r="C1095" s="85"/>
      <c r="D1095" s="7"/>
      <c r="E1095" s="72"/>
      <c r="F1095" s="7"/>
      <c r="G1095" s="7"/>
      <c r="H1095" s="154"/>
      <c r="I1095" s="7"/>
      <c r="J1095" s="7"/>
    </row>
    <row r="1096" spans="1:10" x14ac:dyDescent="0.2">
      <c r="A1096" s="15"/>
      <c r="B1096" s="7"/>
      <c r="C1096" s="85"/>
      <c r="D1096" s="7"/>
      <c r="E1096" s="72"/>
      <c r="F1096" s="7"/>
      <c r="G1096" s="7"/>
      <c r="H1096" s="154"/>
      <c r="I1096" s="7"/>
      <c r="J1096" s="7"/>
    </row>
    <row r="1097" spans="1:10" x14ac:dyDescent="0.2">
      <c r="A1097" s="15"/>
      <c r="B1097" s="7"/>
      <c r="C1097" s="85"/>
      <c r="D1097" s="7"/>
      <c r="E1097" s="72"/>
      <c r="F1097" s="7"/>
      <c r="G1097" s="7"/>
      <c r="H1097" s="154"/>
      <c r="I1097" s="7"/>
      <c r="J1097" s="7"/>
    </row>
    <row r="1098" spans="1:10" x14ac:dyDescent="0.2">
      <c r="A1098" s="15"/>
      <c r="B1098" s="7"/>
      <c r="C1098" s="85"/>
      <c r="D1098" s="7"/>
      <c r="E1098" s="72"/>
      <c r="F1098" s="7"/>
      <c r="G1098" s="7"/>
      <c r="H1098" s="154"/>
      <c r="I1098" s="7"/>
      <c r="J1098" s="7"/>
    </row>
    <row r="1099" spans="1:10" x14ac:dyDescent="0.2">
      <c r="A1099" s="15"/>
      <c r="B1099" s="7"/>
      <c r="C1099" s="85"/>
      <c r="D1099" s="7"/>
      <c r="E1099" s="72"/>
      <c r="F1099" s="7"/>
      <c r="G1099" s="7"/>
      <c r="H1099" s="154"/>
      <c r="I1099" s="7"/>
      <c r="J1099" s="7"/>
    </row>
    <row r="1100" spans="1:10" x14ac:dyDescent="0.2">
      <c r="A1100" s="15"/>
      <c r="B1100" s="7"/>
      <c r="C1100" s="85"/>
      <c r="D1100" s="7"/>
      <c r="E1100" s="72"/>
      <c r="F1100" s="7"/>
      <c r="G1100" s="7"/>
      <c r="H1100" s="154"/>
      <c r="I1100" s="7"/>
      <c r="J1100" s="7"/>
    </row>
    <row r="1101" spans="1:10" x14ac:dyDescent="0.2">
      <c r="A1101" s="15"/>
      <c r="B1101" s="7"/>
      <c r="C1101" s="85"/>
      <c r="D1101" s="7"/>
      <c r="E1101" s="72"/>
      <c r="F1101" s="7"/>
      <c r="G1101" s="7"/>
      <c r="H1101" s="154"/>
      <c r="I1101" s="7"/>
      <c r="J1101" s="7"/>
    </row>
    <row r="1102" spans="1:10" x14ac:dyDescent="0.2">
      <c r="A1102" s="15"/>
      <c r="B1102" s="7"/>
      <c r="C1102" s="85"/>
      <c r="D1102" s="7"/>
      <c r="E1102" s="72"/>
      <c r="F1102" s="7"/>
      <c r="G1102" s="7"/>
      <c r="H1102" s="154"/>
      <c r="I1102" s="7"/>
      <c r="J1102" s="7"/>
    </row>
    <row r="1103" spans="1:10" x14ac:dyDescent="0.2">
      <c r="A1103" s="15"/>
      <c r="B1103" s="7"/>
      <c r="C1103" s="85"/>
      <c r="D1103" s="7"/>
      <c r="E1103" s="72"/>
      <c r="F1103" s="7"/>
      <c r="G1103" s="7"/>
      <c r="H1103" s="154"/>
      <c r="I1103" s="7"/>
      <c r="J1103" s="7"/>
    </row>
    <row r="1104" spans="1:10" x14ac:dyDescent="0.2">
      <c r="A1104" s="15"/>
      <c r="B1104" s="7"/>
      <c r="C1104" s="85"/>
      <c r="D1104" s="7"/>
      <c r="E1104" s="72"/>
      <c r="F1104" s="7"/>
      <c r="G1104" s="7"/>
      <c r="H1104" s="154"/>
      <c r="I1104" s="7"/>
      <c r="J1104" s="7"/>
    </row>
    <row r="1105" spans="1:10" x14ac:dyDescent="0.2">
      <c r="A1105" s="15"/>
      <c r="B1105" s="7"/>
      <c r="C1105" s="85"/>
      <c r="D1105" s="7"/>
      <c r="E1105" s="72"/>
      <c r="F1105" s="7"/>
      <c r="G1105" s="7"/>
      <c r="H1105" s="154"/>
      <c r="I1105" s="7"/>
      <c r="J1105" s="7"/>
    </row>
    <row r="1106" spans="1:10" x14ac:dyDescent="0.2">
      <c r="A1106" s="15"/>
      <c r="B1106" s="7"/>
      <c r="C1106" s="85"/>
      <c r="D1106" s="7"/>
      <c r="E1106" s="72"/>
      <c r="F1106" s="7"/>
      <c r="G1106" s="7"/>
      <c r="H1106" s="154"/>
      <c r="I1106" s="7"/>
      <c r="J1106" s="7"/>
    </row>
    <row r="1107" spans="1:10" x14ac:dyDescent="0.2">
      <c r="A1107" s="15"/>
      <c r="B1107" s="7"/>
      <c r="C1107" s="85"/>
      <c r="D1107" s="7"/>
      <c r="E1107" s="72"/>
      <c r="F1107" s="7"/>
      <c r="G1107" s="7"/>
      <c r="H1107" s="154"/>
      <c r="I1107" s="7"/>
      <c r="J1107" s="7"/>
    </row>
    <row r="1108" spans="1:10" x14ac:dyDescent="0.2">
      <c r="A1108" s="15"/>
      <c r="B1108" s="7"/>
      <c r="C1108" s="85"/>
      <c r="D1108" s="7"/>
      <c r="E1108" s="72"/>
      <c r="F1108" s="7"/>
      <c r="G1108" s="7"/>
      <c r="H1108" s="154"/>
      <c r="I1108" s="7"/>
      <c r="J1108" s="7"/>
    </row>
    <row r="1109" spans="1:10" x14ac:dyDescent="0.2">
      <c r="A1109" s="15"/>
      <c r="B1109" s="7"/>
      <c r="C1109" s="85"/>
      <c r="D1109" s="7"/>
      <c r="E1109" s="72"/>
      <c r="F1109" s="7"/>
      <c r="G1109" s="7"/>
      <c r="H1109" s="154"/>
      <c r="I1109" s="7"/>
      <c r="J1109" s="7"/>
    </row>
    <row r="1110" spans="1:10" x14ac:dyDescent="0.2">
      <c r="A1110" s="15"/>
      <c r="B1110" s="7"/>
      <c r="C1110" s="85"/>
      <c r="D1110" s="7"/>
      <c r="E1110" s="72"/>
      <c r="F1110" s="7"/>
      <c r="G1110" s="7"/>
      <c r="H1110" s="154"/>
      <c r="I1110" s="7"/>
      <c r="J1110" s="7"/>
    </row>
    <row r="1111" spans="1:10" x14ac:dyDescent="0.2">
      <c r="A1111" s="15"/>
      <c r="B1111" s="7"/>
      <c r="C1111" s="85"/>
      <c r="D1111" s="7"/>
      <c r="E1111" s="72"/>
      <c r="F1111" s="7"/>
      <c r="G1111" s="7"/>
      <c r="H1111" s="154"/>
      <c r="I1111" s="7"/>
      <c r="J1111" s="7"/>
    </row>
    <row r="1112" spans="1:10" x14ac:dyDescent="0.2">
      <c r="A1112" s="15"/>
      <c r="B1112" s="7"/>
      <c r="C1112" s="85"/>
      <c r="D1112" s="7"/>
      <c r="E1112" s="72"/>
      <c r="F1112" s="7"/>
      <c r="G1112" s="7"/>
      <c r="H1112" s="154"/>
      <c r="I1112" s="7"/>
      <c r="J1112" s="7"/>
    </row>
    <row r="1113" spans="1:10" x14ac:dyDescent="0.2">
      <c r="A1113" s="15"/>
      <c r="B1113" s="7"/>
      <c r="C1113" s="85"/>
      <c r="D1113" s="7"/>
      <c r="E1113" s="72"/>
      <c r="F1113" s="7"/>
      <c r="G1113" s="7"/>
      <c r="H1113" s="154"/>
      <c r="I1113" s="7"/>
      <c r="J1113" s="7"/>
    </row>
    <row r="1114" spans="1:10" x14ac:dyDescent="0.2">
      <c r="A1114" s="15"/>
      <c r="B1114" s="7"/>
      <c r="C1114" s="85"/>
      <c r="D1114" s="7"/>
      <c r="E1114" s="72"/>
      <c r="F1114" s="7"/>
      <c r="G1114" s="7"/>
      <c r="H1114" s="154"/>
      <c r="I1114" s="7"/>
      <c r="J1114" s="7"/>
    </row>
    <row r="1115" spans="1:10" x14ac:dyDescent="0.2">
      <c r="A1115" s="15"/>
      <c r="B1115" s="7"/>
      <c r="C1115" s="85"/>
      <c r="D1115" s="7"/>
      <c r="E1115" s="72"/>
      <c r="F1115" s="7"/>
      <c r="G1115" s="7"/>
      <c r="H1115" s="154"/>
      <c r="I1115" s="7"/>
      <c r="J1115" s="7"/>
    </row>
    <row r="1116" spans="1:10" x14ac:dyDescent="0.2">
      <c r="A1116" s="15"/>
      <c r="B1116" s="7"/>
      <c r="C1116" s="85"/>
      <c r="D1116" s="7"/>
      <c r="E1116" s="72"/>
      <c r="F1116" s="7"/>
      <c r="G1116" s="7"/>
      <c r="H1116" s="154"/>
      <c r="I1116" s="7"/>
      <c r="J1116" s="7"/>
    </row>
    <row r="1117" spans="1:10" x14ac:dyDescent="0.2">
      <c r="A1117" s="15"/>
      <c r="B1117" s="7"/>
      <c r="C1117" s="85"/>
      <c r="D1117" s="7"/>
      <c r="E1117" s="72"/>
      <c r="F1117" s="7"/>
      <c r="G1117" s="7"/>
      <c r="H1117" s="154"/>
      <c r="I1117" s="7"/>
      <c r="J1117" s="7"/>
    </row>
    <row r="1118" spans="1:10" x14ac:dyDescent="0.2">
      <c r="A1118" s="15"/>
      <c r="B1118" s="7"/>
      <c r="C1118" s="85"/>
      <c r="D1118" s="7"/>
      <c r="E1118" s="72"/>
      <c r="F1118" s="7"/>
      <c r="G1118" s="7"/>
      <c r="H1118" s="154"/>
      <c r="I1118" s="7"/>
      <c r="J1118" s="7"/>
    </row>
    <row r="1119" spans="1:10" x14ac:dyDescent="0.2">
      <c r="A1119" s="15"/>
      <c r="B1119" s="7"/>
      <c r="C1119" s="85"/>
      <c r="D1119" s="7"/>
      <c r="E1119" s="72"/>
      <c r="F1119" s="7"/>
      <c r="G1119" s="7"/>
      <c r="H1119" s="154"/>
      <c r="I1119" s="7"/>
      <c r="J1119" s="7"/>
    </row>
    <row r="1120" spans="1:10" x14ac:dyDescent="0.2">
      <c r="A1120" s="15"/>
      <c r="B1120" s="7"/>
      <c r="C1120" s="85"/>
      <c r="D1120" s="7"/>
      <c r="E1120" s="72"/>
      <c r="F1120" s="7"/>
      <c r="G1120" s="7"/>
      <c r="H1120" s="154"/>
      <c r="I1120" s="7"/>
      <c r="J1120" s="7"/>
    </row>
    <row r="1121" spans="1:10" x14ac:dyDescent="0.2">
      <c r="A1121" s="15"/>
      <c r="B1121" s="7"/>
      <c r="C1121" s="85"/>
      <c r="D1121" s="7"/>
      <c r="E1121" s="72"/>
      <c r="F1121" s="7"/>
      <c r="G1121" s="7"/>
      <c r="H1121" s="154"/>
      <c r="I1121" s="7"/>
      <c r="J1121" s="7"/>
    </row>
    <row r="1122" spans="1:10" x14ac:dyDescent="0.2">
      <c r="A1122" s="15"/>
      <c r="B1122" s="7"/>
      <c r="C1122" s="85"/>
      <c r="D1122" s="7"/>
      <c r="E1122" s="72"/>
      <c r="F1122" s="7"/>
      <c r="G1122" s="7"/>
      <c r="H1122" s="154"/>
      <c r="I1122" s="7"/>
      <c r="J1122" s="7"/>
    </row>
    <row r="1123" spans="1:10" x14ac:dyDescent="0.2">
      <c r="A1123" s="15"/>
      <c r="B1123" s="7"/>
      <c r="C1123" s="85"/>
      <c r="D1123" s="7"/>
      <c r="E1123" s="72"/>
      <c r="F1123" s="7"/>
      <c r="G1123" s="7"/>
      <c r="H1123" s="154"/>
      <c r="I1123" s="7"/>
      <c r="J1123" s="7"/>
    </row>
    <row r="1124" spans="1:10" x14ac:dyDescent="0.2">
      <c r="A1124" s="15"/>
      <c r="B1124" s="7"/>
      <c r="C1124" s="85"/>
      <c r="D1124" s="7"/>
      <c r="E1124" s="72"/>
      <c r="F1124" s="7"/>
      <c r="G1124" s="7"/>
      <c r="H1124" s="154"/>
      <c r="I1124" s="7"/>
      <c r="J1124" s="7"/>
    </row>
    <row r="1125" spans="1:10" x14ac:dyDescent="0.2">
      <c r="A1125" s="15"/>
      <c r="B1125" s="7"/>
      <c r="C1125" s="85"/>
      <c r="D1125" s="7"/>
      <c r="E1125" s="72"/>
      <c r="F1125" s="7"/>
      <c r="G1125" s="7"/>
      <c r="H1125" s="154"/>
      <c r="I1125" s="7"/>
      <c r="J1125" s="7"/>
    </row>
    <row r="1126" spans="1:10" x14ac:dyDescent="0.2">
      <c r="A1126" s="15"/>
      <c r="B1126" s="7"/>
      <c r="C1126" s="85"/>
      <c r="D1126" s="7"/>
      <c r="E1126" s="72"/>
      <c r="F1126" s="7"/>
      <c r="G1126" s="7"/>
      <c r="H1126" s="154"/>
      <c r="I1126" s="7"/>
      <c r="J1126" s="7"/>
    </row>
    <row r="1127" spans="1:10" x14ac:dyDescent="0.2">
      <c r="A1127" s="15"/>
      <c r="B1127" s="7"/>
      <c r="C1127" s="85"/>
      <c r="D1127" s="7"/>
      <c r="E1127" s="72"/>
      <c r="F1127" s="7"/>
      <c r="G1127" s="7"/>
      <c r="H1127" s="154"/>
      <c r="I1127" s="7"/>
      <c r="J1127" s="7"/>
    </row>
    <row r="1128" spans="1:10" x14ac:dyDescent="0.2">
      <c r="A1128" s="15"/>
      <c r="B1128" s="7"/>
      <c r="C1128" s="85"/>
      <c r="D1128" s="7"/>
      <c r="E1128" s="72"/>
      <c r="F1128" s="7"/>
      <c r="G1128" s="7"/>
      <c r="H1128" s="154"/>
      <c r="I1128" s="7"/>
      <c r="J1128" s="7"/>
    </row>
    <row r="1129" spans="1:10" x14ac:dyDescent="0.2">
      <c r="A1129" s="15"/>
      <c r="B1129" s="7"/>
      <c r="C1129" s="85"/>
      <c r="D1129" s="7"/>
      <c r="E1129" s="72"/>
      <c r="F1129" s="7"/>
      <c r="G1129" s="7"/>
      <c r="H1129" s="154"/>
      <c r="I1129" s="7"/>
      <c r="J1129" s="7"/>
    </row>
    <row r="1130" spans="1:10" x14ac:dyDescent="0.2">
      <c r="A1130" s="15"/>
      <c r="B1130" s="7"/>
      <c r="C1130" s="85"/>
      <c r="D1130" s="7"/>
      <c r="E1130" s="72"/>
      <c r="F1130" s="7"/>
      <c r="G1130" s="7"/>
      <c r="H1130" s="154"/>
      <c r="I1130" s="7"/>
      <c r="J1130" s="7"/>
    </row>
    <row r="1131" spans="1:10" x14ac:dyDescent="0.2">
      <c r="A1131" s="15"/>
      <c r="B1131" s="7"/>
      <c r="C1131" s="85"/>
      <c r="D1131" s="7"/>
      <c r="E1131" s="72"/>
      <c r="F1131" s="7"/>
      <c r="G1131" s="7"/>
      <c r="H1131" s="154"/>
      <c r="I1131" s="7"/>
      <c r="J1131" s="7"/>
    </row>
    <row r="1132" spans="1:10" x14ac:dyDescent="0.2">
      <c r="A1132" s="15"/>
      <c r="B1132" s="7"/>
      <c r="C1132" s="85"/>
      <c r="D1132" s="7"/>
      <c r="E1132" s="72"/>
      <c r="F1132" s="7"/>
      <c r="G1132" s="7"/>
      <c r="H1132" s="154"/>
      <c r="I1132" s="7"/>
      <c r="J1132" s="7"/>
    </row>
    <row r="1133" spans="1:10" x14ac:dyDescent="0.2">
      <c r="A1133" s="15"/>
      <c r="B1133" s="7"/>
      <c r="C1133" s="85"/>
      <c r="D1133" s="7"/>
      <c r="E1133" s="72"/>
      <c r="F1133" s="7"/>
      <c r="G1133" s="7"/>
      <c r="H1133" s="154"/>
      <c r="I1133" s="7"/>
      <c r="J1133" s="7"/>
    </row>
    <row r="1134" spans="1:10" x14ac:dyDescent="0.2">
      <c r="A1134" s="15"/>
      <c r="B1134" s="7"/>
      <c r="C1134" s="85"/>
      <c r="D1134" s="7"/>
      <c r="E1134" s="72"/>
      <c r="F1134" s="7"/>
      <c r="G1134" s="7"/>
      <c r="H1134" s="154"/>
      <c r="I1134" s="7"/>
      <c r="J1134" s="7"/>
    </row>
    <row r="1135" spans="1:10" x14ac:dyDescent="0.2">
      <c r="A1135" s="15"/>
      <c r="B1135" s="7"/>
      <c r="C1135" s="85"/>
      <c r="D1135" s="7"/>
      <c r="E1135" s="72"/>
      <c r="F1135" s="7"/>
      <c r="G1135" s="7"/>
      <c r="H1135" s="154"/>
      <c r="I1135" s="7"/>
      <c r="J1135" s="7"/>
    </row>
    <row r="1136" spans="1:10" x14ac:dyDescent="0.2">
      <c r="A1136" s="15"/>
      <c r="B1136" s="7"/>
      <c r="C1136" s="85"/>
      <c r="D1136" s="7"/>
      <c r="E1136" s="72"/>
      <c r="F1136" s="7"/>
      <c r="G1136" s="7"/>
      <c r="H1136" s="154"/>
      <c r="I1136" s="7"/>
      <c r="J1136" s="7"/>
    </row>
    <row r="1137" spans="1:10" x14ac:dyDescent="0.2">
      <c r="A1137" s="15"/>
      <c r="B1137" s="7"/>
      <c r="C1137" s="85"/>
      <c r="D1137" s="7"/>
      <c r="E1137" s="72"/>
      <c r="F1137" s="7"/>
      <c r="G1137" s="7"/>
      <c r="H1137" s="154"/>
      <c r="I1137" s="7"/>
      <c r="J1137" s="7"/>
    </row>
    <row r="1138" spans="1:10" x14ac:dyDescent="0.2">
      <c r="A1138" s="15"/>
      <c r="B1138" s="7"/>
      <c r="C1138" s="85"/>
      <c r="D1138" s="7"/>
      <c r="E1138" s="72"/>
      <c r="F1138" s="7"/>
      <c r="G1138" s="7"/>
      <c r="H1138" s="154"/>
      <c r="I1138" s="7"/>
      <c r="J1138" s="7"/>
    </row>
    <row r="1139" spans="1:10" x14ac:dyDescent="0.2">
      <c r="A1139" s="15"/>
      <c r="B1139" s="7"/>
      <c r="C1139" s="85"/>
      <c r="D1139" s="7"/>
      <c r="E1139" s="72"/>
      <c r="F1139" s="7"/>
      <c r="G1139" s="7"/>
      <c r="H1139" s="154"/>
      <c r="I1139" s="7"/>
      <c r="J1139" s="7"/>
    </row>
    <row r="1140" spans="1:10" x14ac:dyDescent="0.2">
      <c r="A1140" s="15"/>
      <c r="B1140" s="7"/>
      <c r="C1140" s="85"/>
      <c r="D1140" s="7"/>
      <c r="E1140" s="72"/>
      <c r="F1140" s="7"/>
      <c r="G1140" s="7"/>
      <c r="H1140" s="154"/>
      <c r="I1140" s="7"/>
      <c r="J1140" s="7"/>
    </row>
    <row r="1141" spans="1:10" x14ac:dyDescent="0.2">
      <c r="A1141" s="15"/>
      <c r="B1141" s="7"/>
      <c r="C1141" s="85"/>
      <c r="D1141" s="7"/>
      <c r="E1141" s="72"/>
      <c r="F1141" s="7"/>
      <c r="G1141" s="7"/>
      <c r="H1141" s="154"/>
      <c r="I1141" s="7"/>
      <c r="J1141" s="7"/>
    </row>
    <row r="1142" spans="1:10" x14ac:dyDescent="0.2">
      <c r="A1142" s="15"/>
      <c r="B1142" s="7"/>
      <c r="C1142" s="85"/>
      <c r="D1142" s="7"/>
      <c r="E1142" s="72"/>
      <c r="F1142" s="7"/>
      <c r="G1142" s="7"/>
      <c r="H1142" s="154"/>
      <c r="I1142" s="7"/>
      <c r="J1142" s="7"/>
    </row>
    <row r="1143" spans="1:10" x14ac:dyDescent="0.2">
      <c r="A1143" s="15"/>
      <c r="B1143" s="7"/>
      <c r="C1143" s="85"/>
      <c r="D1143" s="7"/>
      <c r="E1143" s="72"/>
      <c r="F1143" s="7"/>
      <c r="G1143" s="7"/>
      <c r="H1143" s="154"/>
      <c r="I1143" s="7"/>
      <c r="J1143" s="7"/>
    </row>
    <row r="1144" spans="1:10" x14ac:dyDescent="0.2">
      <c r="A1144" s="15"/>
      <c r="B1144" s="7"/>
      <c r="C1144" s="85"/>
      <c r="D1144" s="7"/>
      <c r="E1144" s="72"/>
      <c r="F1144" s="7"/>
      <c r="G1144" s="7"/>
      <c r="H1144" s="154"/>
      <c r="I1144" s="7"/>
      <c r="J1144" s="7"/>
    </row>
    <row r="1145" spans="1:10" x14ac:dyDescent="0.2">
      <c r="A1145" s="15"/>
      <c r="B1145" s="7"/>
      <c r="C1145" s="85"/>
      <c r="D1145" s="7"/>
      <c r="E1145" s="72"/>
      <c r="F1145" s="7"/>
      <c r="G1145" s="7"/>
      <c r="H1145" s="154"/>
      <c r="I1145" s="7"/>
      <c r="J1145" s="7"/>
    </row>
    <row r="1146" spans="1:10" x14ac:dyDescent="0.2">
      <c r="A1146" s="15"/>
      <c r="B1146" s="7"/>
      <c r="C1146" s="85"/>
      <c r="D1146" s="7"/>
      <c r="E1146" s="72"/>
      <c r="F1146" s="7"/>
      <c r="G1146" s="7"/>
      <c r="H1146" s="154"/>
      <c r="I1146" s="7"/>
      <c r="J1146" s="7"/>
    </row>
    <row r="1147" spans="1:10" x14ac:dyDescent="0.2">
      <c r="A1147" s="15"/>
      <c r="B1147" s="7"/>
      <c r="C1147" s="85"/>
      <c r="D1147" s="7"/>
      <c r="E1147" s="72"/>
      <c r="F1147" s="7"/>
      <c r="G1147" s="7"/>
      <c r="H1147" s="154"/>
      <c r="I1147" s="7"/>
      <c r="J1147" s="7"/>
    </row>
    <row r="1148" spans="1:10" x14ac:dyDescent="0.2">
      <c r="A1148" s="15"/>
      <c r="B1148" s="7"/>
      <c r="C1148" s="85"/>
      <c r="D1148" s="7"/>
      <c r="E1148" s="72"/>
      <c r="F1148" s="7"/>
      <c r="G1148" s="7"/>
      <c r="H1148" s="154"/>
      <c r="I1148" s="7"/>
      <c r="J1148" s="7"/>
    </row>
    <row r="1149" spans="1:10" x14ac:dyDescent="0.2">
      <c r="A1149" s="15"/>
      <c r="B1149" s="7"/>
      <c r="C1149" s="85"/>
      <c r="D1149" s="7"/>
      <c r="E1149" s="72"/>
      <c r="F1149" s="7"/>
      <c r="G1149" s="7"/>
      <c r="H1149" s="154"/>
      <c r="I1149" s="7"/>
      <c r="J1149" s="7"/>
    </row>
    <row r="1150" spans="1:10" x14ac:dyDescent="0.2">
      <c r="A1150" s="15"/>
      <c r="B1150" s="7"/>
      <c r="C1150" s="85"/>
      <c r="D1150" s="7"/>
      <c r="E1150" s="72"/>
      <c r="F1150" s="7"/>
      <c r="G1150" s="7"/>
      <c r="H1150" s="154"/>
      <c r="I1150" s="7"/>
      <c r="J1150" s="7"/>
    </row>
    <row r="1151" spans="1:10" x14ac:dyDescent="0.2">
      <c r="A1151" s="15"/>
      <c r="B1151" s="7"/>
      <c r="C1151" s="85"/>
      <c r="D1151" s="7"/>
      <c r="E1151" s="72"/>
      <c r="F1151" s="7"/>
      <c r="G1151" s="7"/>
      <c r="H1151" s="154"/>
      <c r="I1151" s="7"/>
      <c r="J1151" s="7"/>
    </row>
    <row r="1152" spans="1:10" x14ac:dyDescent="0.2">
      <c r="A1152" s="15"/>
      <c r="B1152" s="7"/>
      <c r="C1152" s="85"/>
      <c r="D1152" s="7"/>
      <c r="E1152" s="72"/>
      <c r="F1152" s="7"/>
      <c r="G1152" s="7"/>
      <c r="H1152" s="154"/>
      <c r="I1152" s="7"/>
      <c r="J1152" s="7"/>
    </row>
    <row r="1153" spans="1:10" x14ac:dyDescent="0.2">
      <c r="A1153" s="15"/>
      <c r="B1153" s="7"/>
      <c r="C1153" s="85"/>
      <c r="D1153" s="7"/>
      <c r="E1153" s="72"/>
      <c r="F1153" s="7"/>
      <c r="G1153" s="7"/>
      <c r="H1153" s="154"/>
      <c r="I1153" s="7"/>
      <c r="J1153" s="7"/>
    </row>
    <row r="1154" spans="1:10" x14ac:dyDescent="0.2">
      <c r="A1154" s="15"/>
      <c r="B1154" s="7"/>
      <c r="C1154" s="85"/>
      <c r="D1154" s="7"/>
      <c r="E1154" s="72"/>
      <c r="F1154" s="7"/>
      <c r="G1154" s="7"/>
      <c r="H1154" s="154"/>
      <c r="I1154" s="7"/>
      <c r="J1154" s="7"/>
    </row>
    <row r="1155" spans="1:10" x14ac:dyDescent="0.2">
      <c r="A1155" s="15"/>
      <c r="B1155" s="7"/>
      <c r="C1155" s="85"/>
      <c r="D1155" s="7"/>
      <c r="E1155" s="72"/>
      <c r="F1155" s="7"/>
      <c r="G1155" s="7"/>
      <c r="H1155" s="154"/>
      <c r="I1155" s="7"/>
      <c r="J1155" s="7"/>
    </row>
    <row r="1156" spans="1:10" x14ac:dyDescent="0.2">
      <c r="A1156" s="15"/>
      <c r="B1156" s="7"/>
      <c r="C1156" s="85"/>
      <c r="D1156" s="7"/>
      <c r="E1156" s="72"/>
      <c r="F1156" s="7"/>
      <c r="G1156" s="7"/>
      <c r="H1156" s="154"/>
      <c r="I1156" s="7"/>
      <c r="J1156" s="7"/>
    </row>
    <row r="1157" spans="1:10" x14ac:dyDescent="0.2">
      <c r="A1157" s="15"/>
      <c r="B1157" s="7"/>
      <c r="C1157" s="85"/>
      <c r="D1157" s="7"/>
      <c r="E1157" s="72"/>
      <c r="F1157" s="7"/>
      <c r="G1157" s="7"/>
      <c r="H1157" s="154"/>
      <c r="I1157" s="7"/>
      <c r="J1157" s="7"/>
    </row>
    <row r="1158" spans="1:10" x14ac:dyDescent="0.2">
      <c r="A1158" s="15"/>
      <c r="B1158" s="7"/>
      <c r="C1158" s="85"/>
      <c r="D1158" s="7"/>
      <c r="E1158" s="72"/>
      <c r="F1158" s="7"/>
      <c r="G1158" s="7"/>
      <c r="H1158" s="154"/>
      <c r="I1158" s="7"/>
      <c r="J1158" s="7"/>
    </row>
    <row r="1159" spans="1:10" x14ac:dyDescent="0.2">
      <c r="A1159" s="15"/>
      <c r="B1159" s="7"/>
      <c r="C1159" s="85"/>
      <c r="D1159" s="7"/>
      <c r="E1159" s="72"/>
      <c r="F1159" s="7"/>
      <c r="G1159" s="7"/>
      <c r="H1159" s="154"/>
      <c r="I1159" s="7"/>
      <c r="J1159" s="7"/>
    </row>
    <row r="1160" spans="1:10" x14ac:dyDescent="0.2">
      <c r="A1160" s="15"/>
      <c r="B1160" s="7"/>
      <c r="C1160" s="85"/>
      <c r="D1160" s="7"/>
      <c r="E1160" s="72"/>
      <c r="F1160" s="7"/>
      <c r="G1160" s="7"/>
      <c r="H1160" s="154"/>
      <c r="I1160" s="7"/>
      <c r="J1160" s="7"/>
    </row>
    <row r="1161" spans="1:10" x14ac:dyDescent="0.2">
      <c r="A1161" s="15"/>
      <c r="B1161" s="7"/>
      <c r="C1161" s="85"/>
      <c r="D1161" s="7"/>
      <c r="E1161" s="72"/>
      <c r="F1161" s="7"/>
      <c r="G1161" s="7"/>
      <c r="H1161" s="154"/>
      <c r="I1161" s="7"/>
      <c r="J1161" s="7"/>
    </row>
    <row r="1162" spans="1:10" x14ac:dyDescent="0.2">
      <c r="A1162" s="15"/>
      <c r="B1162" s="7"/>
      <c r="C1162" s="85"/>
      <c r="D1162" s="7"/>
      <c r="E1162" s="72"/>
      <c r="F1162" s="7"/>
      <c r="G1162" s="7"/>
      <c r="H1162" s="154"/>
      <c r="I1162" s="7"/>
      <c r="J1162" s="7"/>
    </row>
    <row r="1163" spans="1:10" x14ac:dyDescent="0.2">
      <c r="A1163" s="15"/>
      <c r="B1163" s="7"/>
      <c r="C1163" s="85"/>
      <c r="D1163" s="7"/>
      <c r="E1163" s="72"/>
      <c r="F1163" s="7"/>
      <c r="G1163" s="7"/>
      <c r="H1163" s="154"/>
      <c r="I1163" s="7"/>
      <c r="J1163" s="7"/>
    </row>
    <row r="1164" spans="1:10" x14ac:dyDescent="0.2">
      <c r="A1164" s="15"/>
      <c r="B1164" s="7"/>
      <c r="C1164" s="85"/>
      <c r="D1164" s="7"/>
      <c r="E1164" s="72"/>
      <c r="F1164" s="7"/>
      <c r="G1164" s="7"/>
      <c r="H1164" s="154"/>
      <c r="I1164" s="7"/>
      <c r="J1164" s="7"/>
    </row>
    <row r="1165" spans="1:10" x14ac:dyDescent="0.2">
      <c r="A1165" s="15"/>
      <c r="B1165" s="7"/>
      <c r="C1165" s="85"/>
      <c r="D1165" s="7"/>
      <c r="E1165" s="72"/>
      <c r="F1165" s="7"/>
      <c r="G1165" s="7"/>
      <c r="H1165" s="154"/>
      <c r="I1165" s="7"/>
      <c r="J1165" s="7"/>
    </row>
    <row r="1166" spans="1:10" x14ac:dyDescent="0.2">
      <c r="A1166" s="15"/>
      <c r="B1166" s="7"/>
      <c r="C1166" s="85"/>
      <c r="D1166" s="7"/>
      <c r="E1166" s="72"/>
      <c r="F1166" s="7"/>
      <c r="G1166" s="7"/>
      <c r="H1166" s="154"/>
      <c r="I1166" s="7"/>
      <c r="J1166" s="7"/>
    </row>
    <row r="1167" spans="1:10" x14ac:dyDescent="0.2">
      <c r="A1167" s="15"/>
      <c r="B1167" s="7"/>
      <c r="C1167" s="85"/>
      <c r="D1167" s="7"/>
      <c r="E1167" s="72"/>
      <c r="F1167" s="7"/>
      <c r="G1167" s="7"/>
      <c r="H1167" s="154"/>
      <c r="I1167" s="7"/>
      <c r="J1167" s="7"/>
    </row>
    <row r="1168" spans="1:10" x14ac:dyDescent="0.2">
      <c r="A1168" s="15"/>
      <c r="B1168" s="7"/>
      <c r="C1168" s="85"/>
      <c r="D1168" s="7"/>
      <c r="E1168" s="72"/>
      <c r="F1168" s="7"/>
      <c r="G1168" s="7"/>
      <c r="H1168" s="154"/>
      <c r="I1168" s="7"/>
      <c r="J1168" s="7"/>
    </row>
    <row r="1169" spans="1:10" x14ac:dyDescent="0.2">
      <c r="A1169" s="15"/>
      <c r="B1169" s="7"/>
      <c r="C1169" s="85"/>
      <c r="D1169" s="7"/>
      <c r="E1169" s="72"/>
      <c r="F1169" s="7"/>
      <c r="G1169" s="7"/>
      <c r="H1169" s="154"/>
      <c r="I1169" s="7"/>
      <c r="J1169" s="7"/>
    </row>
    <row r="1170" spans="1:10" x14ac:dyDescent="0.2">
      <c r="A1170" s="15"/>
      <c r="B1170" s="7"/>
      <c r="C1170" s="85"/>
      <c r="D1170" s="7"/>
      <c r="E1170" s="72"/>
      <c r="F1170" s="7"/>
      <c r="G1170" s="7"/>
      <c r="H1170" s="154"/>
      <c r="I1170" s="7"/>
      <c r="J1170" s="7"/>
    </row>
    <row r="1171" spans="1:10" x14ac:dyDescent="0.2">
      <c r="A1171" s="15"/>
      <c r="B1171" s="7"/>
      <c r="C1171" s="85"/>
      <c r="D1171" s="7"/>
      <c r="E1171" s="72"/>
      <c r="F1171" s="7"/>
      <c r="G1171" s="7"/>
      <c r="H1171" s="154"/>
      <c r="I1171" s="7"/>
      <c r="J1171" s="7"/>
    </row>
    <row r="1172" spans="1:10" x14ac:dyDescent="0.2">
      <c r="A1172" s="15"/>
      <c r="B1172" s="7"/>
      <c r="C1172" s="85"/>
      <c r="D1172" s="7"/>
      <c r="E1172" s="72"/>
      <c r="F1172" s="7"/>
      <c r="G1172" s="7"/>
      <c r="H1172" s="154"/>
      <c r="I1172" s="7"/>
      <c r="J1172" s="7"/>
    </row>
    <row r="1173" spans="1:10" x14ac:dyDescent="0.2">
      <c r="A1173" s="15"/>
      <c r="B1173" s="7"/>
      <c r="C1173" s="85"/>
      <c r="D1173" s="7"/>
      <c r="E1173" s="72"/>
      <c r="F1173" s="7"/>
      <c r="G1173" s="7"/>
      <c r="H1173" s="154"/>
      <c r="I1173" s="7"/>
      <c r="J1173" s="7"/>
    </row>
    <row r="1174" spans="1:10" x14ac:dyDescent="0.2">
      <c r="A1174" s="15"/>
      <c r="B1174" s="7"/>
      <c r="C1174" s="85"/>
      <c r="D1174" s="7"/>
      <c r="E1174" s="72"/>
      <c r="F1174" s="7"/>
      <c r="G1174" s="7"/>
      <c r="H1174" s="154"/>
      <c r="I1174" s="7"/>
      <c r="J1174" s="7"/>
    </row>
    <row r="1175" spans="1:10" x14ac:dyDescent="0.2">
      <c r="A1175" s="15"/>
      <c r="B1175" s="7"/>
      <c r="C1175" s="85"/>
      <c r="D1175" s="7"/>
      <c r="E1175" s="72"/>
      <c r="F1175" s="7"/>
      <c r="G1175" s="7"/>
      <c r="H1175" s="154"/>
      <c r="I1175" s="7"/>
      <c r="J1175" s="7"/>
    </row>
    <row r="1176" spans="1:10" x14ac:dyDescent="0.2">
      <c r="A1176" s="15"/>
      <c r="B1176" s="7"/>
      <c r="C1176" s="85"/>
      <c r="D1176" s="7"/>
      <c r="E1176" s="72"/>
      <c r="F1176" s="7"/>
      <c r="G1176" s="7"/>
      <c r="H1176" s="154"/>
      <c r="I1176" s="7"/>
      <c r="J1176" s="7"/>
    </row>
    <row r="1177" spans="1:10" x14ac:dyDescent="0.2">
      <c r="A1177" s="15"/>
      <c r="B1177" s="7"/>
      <c r="C1177" s="85"/>
      <c r="D1177" s="7"/>
      <c r="E1177" s="72"/>
      <c r="F1177" s="7"/>
      <c r="G1177" s="7"/>
      <c r="H1177" s="154"/>
      <c r="I1177" s="7"/>
      <c r="J1177" s="7"/>
    </row>
    <row r="1178" spans="1:10" x14ac:dyDescent="0.2">
      <c r="A1178" s="15"/>
      <c r="B1178" s="7"/>
      <c r="C1178" s="85"/>
      <c r="D1178" s="7"/>
      <c r="E1178" s="72"/>
      <c r="F1178" s="7"/>
      <c r="G1178" s="7"/>
      <c r="H1178" s="154"/>
      <c r="I1178" s="7"/>
      <c r="J1178" s="7"/>
    </row>
    <row r="1179" spans="1:10" x14ac:dyDescent="0.2">
      <c r="A1179" s="15"/>
      <c r="B1179" s="7"/>
      <c r="C1179" s="85"/>
      <c r="D1179" s="7"/>
      <c r="E1179" s="72"/>
      <c r="F1179" s="7"/>
      <c r="G1179" s="7"/>
      <c r="H1179" s="154"/>
      <c r="I1179" s="7"/>
      <c r="J1179" s="7"/>
    </row>
    <row r="1180" spans="1:10" x14ac:dyDescent="0.2">
      <c r="A1180" s="15"/>
      <c r="B1180" s="7"/>
      <c r="C1180" s="85"/>
      <c r="D1180" s="7"/>
      <c r="E1180" s="72"/>
      <c r="F1180" s="7"/>
      <c r="G1180" s="7"/>
      <c r="H1180" s="154"/>
      <c r="I1180" s="7"/>
      <c r="J1180" s="7"/>
    </row>
    <row r="1181" spans="1:10" x14ac:dyDescent="0.2">
      <c r="A1181" s="15"/>
      <c r="B1181" s="7"/>
      <c r="C1181" s="85"/>
      <c r="D1181" s="7"/>
      <c r="E1181" s="72"/>
      <c r="F1181" s="7"/>
      <c r="G1181" s="7"/>
      <c r="H1181" s="154"/>
      <c r="I1181" s="7"/>
      <c r="J1181" s="7"/>
    </row>
    <row r="1182" spans="1:10" x14ac:dyDescent="0.2">
      <c r="A1182" s="15"/>
      <c r="B1182" s="7"/>
      <c r="C1182" s="85"/>
      <c r="D1182" s="7"/>
      <c r="E1182" s="72"/>
      <c r="F1182" s="7"/>
      <c r="G1182" s="7"/>
      <c r="H1182" s="154"/>
      <c r="I1182" s="7"/>
      <c r="J1182" s="7"/>
    </row>
    <row r="1183" spans="1:10" x14ac:dyDescent="0.2">
      <c r="A1183" s="15"/>
      <c r="B1183" s="7"/>
      <c r="C1183" s="85"/>
      <c r="D1183" s="7"/>
      <c r="E1183" s="72"/>
      <c r="F1183" s="7"/>
      <c r="G1183" s="7"/>
      <c r="H1183" s="154"/>
      <c r="I1183" s="7"/>
      <c r="J1183" s="7"/>
    </row>
    <row r="1184" spans="1:10" x14ac:dyDescent="0.2">
      <c r="A1184" s="15"/>
      <c r="B1184" s="7"/>
      <c r="C1184" s="85"/>
      <c r="D1184" s="7"/>
      <c r="E1184" s="72"/>
      <c r="F1184" s="7"/>
      <c r="G1184" s="7"/>
      <c r="H1184" s="154"/>
      <c r="I1184" s="7"/>
      <c r="J1184" s="7"/>
    </row>
    <row r="1185" spans="1:10" x14ac:dyDescent="0.2">
      <c r="A1185" s="15"/>
      <c r="B1185" s="7"/>
      <c r="C1185" s="85"/>
      <c r="D1185" s="7"/>
      <c r="E1185" s="72"/>
      <c r="F1185" s="7"/>
      <c r="G1185" s="7"/>
      <c r="H1185" s="154"/>
      <c r="I1185" s="7"/>
      <c r="J1185" s="7"/>
    </row>
    <row r="1186" spans="1:10" x14ac:dyDescent="0.2">
      <c r="A1186" s="15"/>
      <c r="B1186" s="7"/>
      <c r="C1186" s="85"/>
      <c r="D1186" s="7"/>
      <c r="E1186" s="72"/>
      <c r="F1186" s="7"/>
      <c r="G1186" s="7"/>
      <c r="H1186" s="154"/>
      <c r="I1186" s="7"/>
      <c r="J1186" s="7"/>
    </row>
    <row r="1187" spans="1:10" x14ac:dyDescent="0.2">
      <c r="A1187" s="15"/>
      <c r="B1187" s="7"/>
      <c r="C1187" s="85"/>
      <c r="D1187" s="7"/>
      <c r="E1187" s="72"/>
      <c r="F1187" s="7"/>
      <c r="G1187" s="7"/>
      <c r="H1187" s="154"/>
      <c r="I1187" s="7"/>
      <c r="J1187" s="7"/>
    </row>
    <row r="1188" spans="1:10" x14ac:dyDescent="0.2">
      <c r="A1188" s="15"/>
      <c r="B1188" s="7"/>
      <c r="C1188" s="85"/>
      <c r="D1188" s="7"/>
      <c r="E1188" s="72"/>
      <c r="F1188" s="7"/>
      <c r="G1188" s="7"/>
      <c r="H1188" s="154"/>
      <c r="I1188" s="7"/>
      <c r="J1188" s="7"/>
    </row>
    <row r="1189" spans="1:10" x14ac:dyDescent="0.2">
      <c r="A1189" s="15"/>
      <c r="B1189" s="7"/>
      <c r="C1189" s="85"/>
      <c r="D1189" s="7"/>
      <c r="E1189" s="72"/>
      <c r="F1189" s="7"/>
      <c r="G1189" s="7"/>
      <c r="H1189" s="154"/>
      <c r="I1189" s="7"/>
      <c r="J1189" s="7"/>
    </row>
    <row r="1190" spans="1:10" x14ac:dyDescent="0.2">
      <c r="A1190" s="15"/>
      <c r="B1190" s="7"/>
      <c r="C1190" s="85"/>
      <c r="D1190" s="7"/>
      <c r="E1190" s="72"/>
      <c r="F1190" s="7"/>
      <c r="G1190" s="7"/>
      <c r="H1190" s="154"/>
      <c r="I1190" s="7"/>
      <c r="J1190" s="7"/>
    </row>
    <row r="1191" spans="1:10" x14ac:dyDescent="0.2">
      <c r="A1191" s="15"/>
      <c r="B1191" s="7"/>
      <c r="C1191" s="85"/>
      <c r="D1191" s="7"/>
      <c r="E1191" s="72"/>
      <c r="F1191" s="7"/>
      <c r="G1191" s="7"/>
      <c r="H1191" s="154"/>
      <c r="I1191" s="7"/>
      <c r="J1191" s="7"/>
    </row>
    <row r="1192" spans="1:10" x14ac:dyDescent="0.2">
      <c r="A1192" s="15"/>
      <c r="B1192" s="7"/>
      <c r="C1192" s="85"/>
      <c r="D1192" s="7"/>
      <c r="E1192" s="72"/>
      <c r="F1192" s="7"/>
      <c r="G1192" s="7"/>
      <c r="H1192" s="154"/>
      <c r="I1192" s="7"/>
      <c r="J1192" s="7"/>
    </row>
    <row r="1193" spans="1:10" x14ac:dyDescent="0.2">
      <c r="A1193" s="15"/>
      <c r="B1193" s="7"/>
      <c r="C1193" s="85"/>
      <c r="D1193" s="7"/>
      <c r="E1193" s="72"/>
      <c r="F1193" s="7"/>
      <c r="G1193" s="7"/>
      <c r="H1193" s="154"/>
      <c r="I1193" s="7"/>
      <c r="J1193" s="7"/>
    </row>
    <row r="1194" spans="1:10" x14ac:dyDescent="0.2">
      <c r="A1194" s="15"/>
      <c r="B1194" s="7"/>
      <c r="C1194" s="85"/>
      <c r="D1194" s="7"/>
      <c r="E1194" s="72"/>
      <c r="F1194" s="7"/>
      <c r="G1194" s="7"/>
      <c r="H1194" s="154"/>
      <c r="I1194" s="7"/>
      <c r="J1194" s="7"/>
    </row>
    <row r="1195" spans="1:10" x14ac:dyDescent="0.2">
      <c r="A1195" s="15"/>
      <c r="B1195" s="7"/>
      <c r="C1195" s="85"/>
      <c r="D1195" s="7"/>
      <c r="E1195" s="72"/>
      <c r="F1195" s="7"/>
      <c r="G1195" s="7"/>
      <c r="H1195" s="154"/>
      <c r="I1195" s="7"/>
      <c r="J1195" s="7"/>
    </row>
    <row r="1196" spans="1:10" x14ac:dyDescent="0.2">
      <c r="A1196" s="15"/>
      <c r="B1196" s="7"/>
      <c r="C1196" s="85"/>
      <c r="D1196" s="7"/>
      <c r="E1196" s="72"/>
      <c r="F1196" s="7"/>
      <c r="G1196" s="7"/>
      <c r="H1196" s="154"/>
      <c r="I1196" s="7"/>
      <c r="J1196" s="7"/>
    </row>
    <row r="1197" spans="1:10" x14ac:dyDescent="0.2">
      <c r="A1197" s="15"/>
      <c r="B1197" s="7"/>
      <c r="C1197" s="85"/>
      <c r="D1197" s="7"/>
      <c r="E1197" s="72"/>
      <c r="F1197" s="7"/>
      <c r="G1197" s="7"/>
      <c r="H1197" s="154"/>
      <c r="I1197" s="7"/>
      <c r="J1197" s="7"/>
    </row>
    <row r="1198" spans="1:10" x14ac:dyDescent="0.2">
      <c r="A1198" s="15"/>
      <c r="B1198" s="7"/>
      <c r="C1198" s="85"/>
      <c r="D1198" s="7"/>
      <c r="E1198" s="72"/>
      <c r="F1198" s="7"/>
      <c r="G1198" s="7"/>
      <c r="H1198" s="154"/>
      <c r="I1198" s="7"/>
      <c r="J1198" s="7"/>
    </row>
    <row r="1199" spans="1:10" x14ac:dyDescent="0.2">
      <c r="A1199" s="15"/>
      <c r="B1199" s="7"/>
      <c r="C1199" s="85"/>
      <c r="D1199" s="7"/>
      <c r="E1199" s="72"/>
      <c r="F1199" s="7"/>
      <c r="G1199" s="7"/>
      <c r="H1199" s="154"/>
      <c r="I1199" s="7"/>
      <c r="J1199" s="7"/>
    </row>
    <row r="1200" spans="1:10" x14ac:dyDescent="0.2">
      <c r="A1200" s="15"/>
      <c r="B1200" s="7"/>
      <c r="C1200" s="85"/>
      <c r="D1200" s="7"/>
      <c r="E1200" s="72"/>
      <c r="F1200" s="7"/>
      <c r="G1200" s="7"/>
      <c r="H1200" s="154"/>
      <c r="I1200" s="7"/>
      <c r="J1200" s="7"/>
    </row>
    <row r="1201" spans="1:10" x14ac:dyDescent="0.2">
      <c r="A1201" s="15"/>
      <c r="B1201" s="7"/>
      <c r="C1201" s="85"/>
      <c r="D1201" s="7"/>
      <c r="E1201" s="72"/>
      <c r="F1201" s="7"/>
      <c r="G1201" s="7"/>
      <c r="H1201" s="154"/>
      <c r="I1201" s="7"/>
      <c r="J1201" s="7"/>
    </row>
    <row r="1202" spans="1:10" x14ac:dyDescent="0.2">
      <c r="A1202" s="15"/>
      <c r="B1202" s="7"/>
      <c r="C1202" s="85"/>
      <c r="D1202" s="7"/>
      <c r="E1202" s="72"/>
      <c r="F1202" s="7"/>
      <c r="G1202" s="7"/>
      <c r="H1202" s="154"/>
      <c r="I1202" s="7"/>
      <c r="J1202" s="7"/>
    </row>
    <row r="1203" spans="1:10" x14ac:dyDescent="0.2">
      <c r="A1203" s="15"/>
      <c r="B1203" s="7"/>
      <c r="C1203" s="85"/>
      <c r="D1203" s="7"/>
      <c r="E1203" s="72"/>
      <c r="F1203" s="7"/>
      <c r="G1203" s="7"/>
      <c r="H1203" s="154"/>
      <c r="I1203" s="7"/>
      <c r="J1203" s="7"/>
    </row>
    <row r="1204" spans="1:10" x14ac:dyDescent="0.2">
      <c r="A1204" s="15"/>
      <c r="B1204" s="7"/>
      <c r="C1204" s="85"/>
      <c r="D1204" s="7"/>
      <c r="E1204" s="72"/>
      <c r="F1204" s="7"/>
      <c r="G1204" s="7"/>
      <c r="H1204" s="154"/>
      <c r="I1204" s="7"/>
      <c r="J1204" s="7"/>
    </row>
    <row r="1205" spans="1:10" x14ac:dyDescent="0.2">
      <c r="A1205" s="15"/>
      <c r="B1205" s="7"/>
      <c r="C1205" s="85"/>
      <c r="D1205" s="7"/>
      <c r="E1205" s="72"/>
      <c r="F1205" s="7"/>
      <c r="G1205" s="7"/>
      <c r="H1205" s="154"/>
      <c r="I1205" s="7"/>
      <c r="J1205" s="7"/>
    </row>
    <row r="1206" spans="1:10" x14ac:dyDescent="0.2">
      <c r="A1206" s="15"/>
      <c r="B1206" s="7"/>
      <c r="C1206" s="85"/>
      <c r="D1206" s="7"/>
      <c r="E1206" s="72"/>
      <c r="F1206" s="7"/>
      <c r="G1206" s="7"/>
      <c r="H1206" s="154"/>
      <c r="I1206" s="7"/>
      <c r="J1206" s="7"/>
    </row>
    <row r="1207" spans="1:10" x14ac:dyDescent="0.2">
      <c r="A1207" s="15"/>
      <c r="B1207" s="7"/>
      <c r="C1207" s="85"/>
      <c r="D1207" s="7"/>
      <c r="E1207" s="72"/>
      <c r="F1207" s="7"/>
      <c r="G1207" s="7"/>
      <c r="H1207" s="154"/>
      <c r="I1207" s="7"/>
      <c r="J1207" s="7"/>
    </row>
    <row r="1208" spans="1:10" x14ac:dyDescent="0.2">
      <c r="A1208" s="15"/>
      <c r="B1208" s="7"/>
      <c r="C1208" s="85"/>
      <c r="D1208" s="7"/>
      <c r="E1208" s="72"/>
      <c r="F1208" s="7"/>
      <c r="G1208" s="7"/>
      <c r="H1208" s="154"/>
      <c r="I1208" s="7"/>
      <c r="J1208" s="7"/>
    </row>
    <row r="1209" spans="1:10" x14ac:dyDescent="0.2">
      <c r="A1209" s="15"/>
      <c r="B1209" s="7"/>
      <c r="C1209" s="85"/>
      <c r="D1209" s="7"/>
      <c r="E1209" s="72"/>
      <c r="F1209" s="7"/>
      <c r="G1209" s="7"/>
      <c r="H1209" s="154"/>
      <c r="I1209" s="7"/>
      <c r="J1209" s="7"/>
    </row>
    <row r="1210" spans="1:10" x14ac:dyDescent="0.2">
      <c r="A1210" s="15"/>
      <c r="B1210" s="7"/>
      <c r="C1210" s="85"/>
      <c r="D1210" s="7"/>
      <c r="E1210" s="72"/>
      <c r="F1210" s="7"/>
      <c r="G1210" s="7"/>
      <c r="H1210" s="154"/>
      <c r="I1210" s="7"/>
      <c r="J1210" s="7"/>
    </row>
    <row r="1211" spans="1:10" x14ac:dyDescent="0.2">
      <c r="A1211" s="15"/>
      <c r="B1211" s="7"/>
      <c r="C1211" s="85"/>
      <c r="D1211" s="7"/>
      <c r="E1211" s="72"/>
      <c r="F1211" s="7"/>
      <c r="G1211" s="7"/>
      <c r="H1211" s="154"/>
      <c r="I1211" s="7"/>
      <c r="J1211" s="7"/>
    </row>
    <row r="1212" spans="1:10" x14ac:dyDescent="0.2">
      <c r="A1212" s="15"/>
      <c r="B1212" s="7"/>
      <c r="C1212" s="85"/>
      <c r="D1212" s="7"/>
      <c r="E1212" s="72"/>
      <c r="F1212" s="7"/>
      <c r="G1212" s="7"/>
      <c r="H1212" s="154"/>
      <c r="I1212" s="7"/>
      <c r="J1212" s="7"/>
    </row>
    <row r="1213" spans="1:10" x14ac:dyDescent="0.2">
      <c r="A1213" s="15"/>
      <c r="B1213" s="7"/>
      <c r="C1213" s="85"/>
      <c r="D1213" s="7"/>
      <c r="E1213" s="72"/>
      <c r="F1213" s="7"/>
      <c r="G1213" s="7"/>
      <c r="H1213" s="154"/>
      <c r="I1213" s="7"/>
      <c r="J1213" s="7"/>
    </row>
    <row r="1214" spans="1:10" x14ac:dyDescent="0.2">
      <c r="A1214" s="15"/>
      <c r="B1214" s="7"/>
      <c r="C1214" s="85"/>
      <c r="D1214" s="7"/>
      <c r="E1214" s="72"/>
      <c r="F1214" s="7"/>
      <c r="G1214" s="7"/>
      <c r="H1214" s="154"/>
      <c r="I1214" s="7"/>
      <c r="J1214" s="7"/>
    </row>
    <row r="1215" spans="1:10" x14ac:dyDescent="0.2">
      <c r="A1215" s="15"/>
      <c r="B1215" s="7"/>
      <c r="C1215" s="85"/>
      <c r="D1215" s="7"/>
      <c r="E1215" s="72"/>
      <c r="F1215" s="7"/>
      <c r="G1215" s="7"/>
      <c r="H1215" s="154"/>
      <c r="I1215" s="7"/>
      <c r="J1215" s="7"/>
    </row>
    <row r="1216" spans="1:10" x14ac:dyDescent="0.2">
      <c r="A1216" s="15"/>
      <c r="B1216" s="7"/>
      <c r="C1216" s="85"/>
      <c r="D1216" s="7"/>
      <c r="E1216" s="72"/>
      <c r="F1216" s="7"/>
      <c r="G1216" s="7"/>
      <c r="H1216" s="154"/>
      <c r="I1216" s="7"/>
      <c r="J1216" s="7"/>
    </row>
    <row r="1217" spans="1:10" x14ac:dyDescent="0.2">
      <c r="A1217" s="15"/>
      <c r="B1217" s="7"/>
      <c r="C1217" s="85"/>
      <c r="D1217" s="7"/>
      <c r="E1217" s="72"/>
      <c r="F1217" s="7"/>
      <c r="G1217" s="7"/>
      <c r="H1217" s="154"/>
      <c r="I1217" s="7"/>
      <c r="J1217" s="7"/>
    </row>
    <row r="1218" spans="1:10" x14ac:dyDescent="0.2">
      <c r="A1218" s="15"/>
      <c r="B1218" s="7"/>
      <c r="C1218" s="85"/>
      <c r="D1218" s="7"/>
      <c r="E1218" s="72"/>
      <c r="F1218" s="7"/>
      <c r="G1218" s="7"/>
      <c r="H1218" s="154"/>
      <c r="I1218" s="7"/>
      <c r="J1218" s="7"/>
    </row>
    <row r="1219" spans="1:10" x14ac:dyDescent="0.2">
      <c r="A1219" s="15"/>
      <c r="B1219" s="7"/>
      <c r="C1219" s="85"/>
      <c r="D1219" s="7"/>
      <c r="E1219" s="72"/>
      <c r="F1219" s="7"/>
      <c r="G1219" s="7"/>
      <c r="H1219" s="154"/>
      <c r="I1219" s="7"/>
      <c r="J1219" s="7"/>
    </row>
    <row r="1220" spans="1:10" x14ac:dyDescent="0.2">
      <c r="A1220" s="15"/>
      <c r="B1220" s="7"/>
      <c r="C1220" s="85"/>
      <c r="D1220" s="7"/>
      <c r="E1220" s="72"/>
      <c r="F1220" s="7"/>
      <c r="G1220" s="7"/>
      <c r="H1220" s="154"/>
      <c r="I1220" s="7"/>
      <c r="J1220" s="7"/>
    </row>
    <row r="1221" spans="1:10" x14ac:dyDescent="0.2">
      <c r="A1221" s="15"/>
      <c r="B1221" s="7"/>
      <c r="C1221" s="85"/>
      <c r="D1221" s="7"/>
      <c r="E1221" s="72"/>
      <c r="F1221" s="7"/>
      <c r="G1221" s="7"/>
      <c r="H1221" s="154"/>
      <c r="I1221" s="7"/>
      <c r="J1221" s="7"/>
    </row>
    <row r="1222" spans="1:10" x14ac:dyDescent="0.2">
      <c r="A1222" s="15"/>
      <c r="B1222" s="7"/>
      <c r="C1222" s="85"/>
      <c r="D1222" s="7"/>
      <c r="E1222" s="72"/>
      <c r="F1222" s="7"/>
      <c r="G1222" s="7"/>
      <c r="H1222" s="154"/>
      <c r="I1222" s="7"/>
      <c r="J1222" s="7"/>
    </row>
    <row r="1223" spans="1:10" x14ac:dyDescent="0.2">
      <c r="A1223" s="15"/>
      <c r="B1223" s="7"/>
      <c r="C1223" s="85"/>
      <c r="D1223" s="7"/>
      <c r="E1223" s="72"/>
      <c r="F1223" s="7"/>
      <c r="G1223" s="7"/>
      <c r="H1223" s="154"/>
      <c r="I1223" s="7"/>
      <c r="J1223" s="7"/>
    </row>
    <row r="1224" spans="1:10" x14ac:dyDescent="0.2">
      <c r="A1224" s="15"/>
      <c r="B1224" s="7"/>
      <c r="C1224" s="85"/>
      <c r="D1224" s="7"/>
      <c r="E1224" s="72"/>
      <c r="F1224" s="7"/>
      <c r="G1224" s="7"/>
      <c r="H1224" s="154"/>
      <c r="I1224" s="7"/>
      <c r="J1224" s="7"/>
    </row>
    <row r="1225" spans="1:10" x14ac:dyDescent="0.2">
      <c r="A1225" s="15"/>
      <c r="B1225" s="7"/>
      <c r="C1225" s="85"/>
      <c r="D1225" s="7"/>
      <c r="E1225" s="72"/>
      <c r="F1225" s="7"/>
      <c r="G1225" s="7"/>
      <c r="H1225" s="154"/>
      <c r="I1225" s="7"/>
      <c r="J1225" s="7"/>
    </row>
    <row r="1226" spans="1:10" x14ac:dyDescent="0.2">
      <c r="A1226" s="15"/>
      <c r="B1226" s="7"/>
      <c r="C1226" s="85"/>
      <c r="D1226" s="7"/>
      <c r="E1226" s="72"/>
      <c r="F1226" s="7"/>
      <c r="G1226" s="7"/>
      <c r="H1226" s="154"/>
      <c r="I1226" s="7"/>
      <c r="J1226" s="7"/>
    </row>
    <row r="1227" spans="1:10" x14ac:dyDescent="0.2">
      <c r="A1227" s="15"/>
      <c r="B1227" s="7"/>
      <c r="C1227" s="85"/>
      <c r="D1227" s="7"/>
      <c r="E1227" s="72"/>
      <c r="F1227" s="7"/>
      <c r="G1227" s="7"/>
      <c r="H1227" s="154"/>
      <c r="I1227" s="7"/>
      <c r="J1227" s="7"/>
    </row>
    <row r="1228" spans="1:10" x14ac:dyDescent="0.2">
      <c r="A1228" s="15"/>
      <c r="B1228" s="7"/>
      <c r="C1228" s="85"/>
      <c r="D1228" s="7"/>
      <c r="E1228" s="72"/>
      <c r="F1228" s="7"/>
      <c r="G1228" s="7"/>
      <c r="H1228" s="154"/>
      <c r="I1228" s="7"/>
      <c r="J1228" s="7"/>
    </row>
    <row r="1229" spans="1:10" x14ac:dyDescent="0.2">
      <c r="A1229" s="15"/>
      <c r="B1229" s="7"/>
      <c r="C1229" s="85"/>
      <c r="D1229" s="7"/>
      <c r="E1229" s="72"/>
      <c r="F1229" s="7"/>
      <c r="G1229" s="7"/>
      <c r="H1229" s="154"/>
      <c r="I1229" s="7"/>
      <c r="J1229" s="7"/>
    </row>
    <row r="1230" spans="1:10" x14ac:dyDescent="0.2">
      <c r="A1230" s="15"/>
      <c r="B1230" s="7"/>
      <c r="C1230" s="85"/>
      <c r="D1230" s="7"/>
      <c r="E1230" s="72"/>
      <c r="F1230" s="7"/>
      <c r="G1230" s="7"/>
      <c r="H1230" s="154"/>
      <c r="I1230" s="7"/>
      <c r="J1230" s="7"/>
    </row>
    <row r="1231" spans="1:10" x14ac:dyDescent="0.2">
      <c r="A1231" s="15"/>
      <c r="B1231" s="7"/>
      <c r="C1231" s="85"/>
      <c r="D1231" s="7"/>
      <c r="E1231" s="72"/>
      <c r="F1231" s="7"/>
      <c r="G1231" s="7"/>
      <c r="H1231" s="154"/>
      <c r="I1231" s="7"/>
      <c r="J1231" s="7"/>
    </row>
    <row r="1232" spans="1:10" x14ac:dyDescent="0.2">
      <c r="A1232" s="15"/>
      <c r="B1232" s="7"/>
      <c r="C1232" s="85"/>
      <c r="D1232" s="7"/>
      <c r="E1232" s="72"/>
      <c r="F1232" s="7"/>
      <c r="G1232" s="7"/>
      <c r="H1232" s="154"/>
      <c r="I1232" s="7"/>
      <c r="J1232" s="7"/>
    </row>
    <row r="1233" spans="1:10" x14ac:dyDescent="0.2">
      <c r="A1233" s="15"/>
      <c r="B1233" s="7"/>
      <c r="C1233" s="85"/>
      <c r="D1233" s="7"/>
      <c r="E1233" s="72"/>
      <c r="F1233" s="7"/>
      <c r="G1233" s="7"/>
      <c r="H1233" s="154"/>
      <c r="I1233" s="7"/>
      <c r="J1233" s="7"/>
    </row>
    <row r="1234" spans="1:10" x14ac:dyDescent="0.2">
      <c r="A1234" s="15"/>
      <c r="B1234" s="7"/>
      <c r="C1234" s="85"/>
      <c r="D1234" s="7"/>
      <c r="E1234" s="72"/>
      <c r="F1234" s="7"/>
      <c r="G1234" s="7"/>
      <c r="H1234" s="154"/>
      <c r="I1234" s="7"/>
      <c r="J1234" s="7"/>
    </row>
    <row r="1235" spans="1:10" x14ac:dyDescent="0.2">
      <c r="A1235" s="15"/>
      <c r="B1235" s="7"/>
      <c r="C1235" s="85"/>
      <c r="D1235" s="7"/>
      <c r="E1235" s="72"/>
      <c r="F1235" s="7"/>
      <c r="G1235" s="7"/>
      <c r="H1235" s="154"/>
      <c r="I1235" s="7"/>
      <c r="J1235" s="7"/>
    </row>
    <row r="1236" spans="1:10" x14ac:dyDescent="0.2">
      <c r="A1236" s="15"/>
      <c r="B1236" s="7"/>
      <c r="C1236" s="85"/>
      <c r="D1236" s="7"/>
      <c r="E1236" s="72"/>
      <c r="F1236" s="7"/>
      <c r="G1236" s="7"/>
      <c r="H1236" s="154"/>
      <c r="I1236" s="7"/>
      <c r="J1236" s="7"/>
    </row>
    <row r="1237" spans="1:10" x14ac:dyDescent="0.2">
      <c r="A1237" s="15"/>
      <c r="B1237" s="7"/>
      <c r="C1237" s="85"/>
      <c r="D1237" s="7"/>
      <c r="E1237" s="72"/>
      <c r="F1237" s="7"/>
      <c r="G1237" s="7"/>
      <c r="H1237" s="154"/>
      <c r="I1237" s="7"/>
      <c r="J1237" s="7"/>
    </row>
    <row r="1238" spans="1:10" x14ac:dyDescent="0.2">
      <c r="A1238" s="15"/>
      <c r="B1238" s="7"/>
      <c r="C1238" s="85"/>
      <c r="D1238" s="7"/>
      <c r="E1238" s="72"/>
      <c r="F1238" s="7"/>
      <c r="G1238" s="7"/>
      <c r="H1238" s="154"/>
      <c r="I1238" s="7"/>
      <c r="J1238" s="7"/>
    </row>
    <row r="1239" spans="1:10" x14ac:dyDescent="0.2">
      <c r="A1239" s="15"/>
      <c r="B1239" s="7"/>
      <c r="C1239" s="85"/>
      <c r="D1239" s="7"/>
      <c r="E1239" s="72"/>
      <c r="F1239" s="7"/>
      <c r="G1239" s="7"/>
      <c r="H1239" s="154"/>
      <c r="I1239" s="7"/>
      <c r="J1239" s="7"/>
    </row>
    <row r="1240" spans="1:10" x14ac:dyDescent="0.2">
      <c r="A1240" s="15"/>
      <c r="B1240" s="7"/>
      <c r="C1240" s="85"/>
      <c r="D1240" s="7"/>
      <c r="E1240" s="72"/>
      <c r="F1240" s="7"/>
      <c r="G1240" s="7"/>
      <c r="H1240" s="154"/>
      <c r="I1240" s="7"/>
      <c r="J1240" s="7"/>
    </row>
    <row r="1241" spans="1:10" x14ac:dyDescent="0.2">
      <c r="A1241" s="15"/>
      <c r="B1241" s="7"/>
      <c r="C1241" s="85"/>
      <c r="D1241" s="7"/>
      <c r="E1241" s="72"/>
      <c r="F1241" s="7"/>
      <c r="G1241" s="7"/>
      <c r="H1241" s="154"/>
      <c r="I1241" s="7"/>
      <c r="J1241" s="7"/>
    </row>
    <row r="1242" spans="1:10" x14ac:dyDescent="0.2">
      <c r="A1242" s="15"/>
      <c r="B1242" s="7"/>
      <c r="C1242" s="85"/>
      <c r="D1242" s="7"/>
      <c r="E1242" s="72"/>
      <c r="F1242" s="7"/>
      <c r="G1242" s="7"/>
      <c r="H1242" s="154"/>
      <c r="I1242" s="7"/>
      <c r="J1242" s="7"/>
    </row>
    <row r="1243" spans="1:10" x14ac:dyDescent="0.2">
      <c r="A1243" s="15"/>
      <c r="B1243" s="7"/>
      <c r="C1243" s="85"/>
      <c r="D1243" s="7"/>
      <c r="E1243" s="72"/>
      <c r="F1243" s="7"/>
      <c r="G1243" s="7"/>
      <c r="H1243" s="154"/>
      <c r="I1243" s="7"/>
      <c r="J1243" s="7"/>
    </row>
    <row r="1244" spans="1:10" x14ac:dyDescent="0.2">
      <c r="A1244" s="15"/>
      <c r="B1244" s="7"/>
      <c r="C1244" s="85"/>
      <c r="D1244" s="7"/>
      <c r="E1244" s="72"/>
      <c r="F1244" s="7"/>
      <c r="G1244" s="7"/>
      <c r="H1244" s="154"/>
      <c r="I1244" s="7"/>
      <c r="J1244" s="7"/>
    </row>
    <row r="1245" spans="1:10" x14ac:dyDescent="0.2">
      <c r="A1245" s="15"/>
      <c r="B1245" s="7"/>
      <c r="C1245" s="85"/>
      <c r="D1245" s="7"/>
      <c r="E1245" s="72"/>
      <c r="F1245" s="7"/>
      <c r="G1245" s="7"/>
      <c r="H1245" s="154"/>
      <c r="I1245" s="7"/>
      <c r="J1245" s="7"/>
    </row>
    <row r="1246" spans="1:10" x14ac:dyDescent="0.2">
      <c r="A1246" s="15"/>
      <c r="B1246" s="7"/>
      <c r="C1246" s="85"/>
      <c r="D1246" s="7"/>
      <c r="E1246" s="72"/>
      <c r="F1246" s="7"/>
      <c r="G1246" s="7"/>
      <c r="H1246" s="154"/>
      <c r="I1246" s="7"/>
      <c r="J1246" s="7"/>
    </row>
    <row r="1247" spans="1:10" x14ac:dyDescent="0.2">
      <c r="A1247" s="15"/>
      <c r="B1247" s="7"/>
      <c r="C1247" s="85"/>
      <c r="D1247" s="7"/>
      <c r="E1247" s="72"/>
      <c r="F1247" s="7"/>
      <c r="G1247" s="7"/>
      <c r="H1247" s="154"/>
      <c r="I1247" s="7"/>
      <c r="J1247" s="7"/>
    </row>
    <row r="1248" spans="1:10" x14ac:dyDescent="0.2">
      <c r="A1248" s="15"/>
      <c r="B1248" s="7"/>
      <c r="C1248" s="85"/>
      <c r="D1248" s="7"/>
      <c r="E1248" s="72"/>
      <c r="F1248" s="7"/>
      <c r="G1248" s="7"/>
      <c r="H1248" s="154"/>
      <c r="I1248" s="7"/>
      <c r="J1248" s="7"/>
    </row>
    <row r="1249" spans="1:10" x14ac:dyDescent="0.2">
      <c r="A1249" s="15"/>
      <c r="B1249" s="7"/>
      <c r="C1249" s="85"/>
      <c r="D1249" s="7"/>
      <c r="E1249" s="72"/>
      <c r="F1249" s="7"/>
      <c r="G1249" s="7"/>
      <c r="H1249" s="154"/>
      <c r="I1249" s="7"/>
      <c r="J1249" s="7"/>
    </row>
    <row r="1250" spans="1:10" x14ac:dyDescent="0.2">
      <c r="A1250" s="15"/>
      <c r="B1250" s="7"/>
      <c r="C1250" s="85"/>
      <c r="D1250" s="7"/>
      <c r="E1250" s="72"/>
      <c r="F1250" s="7"/>
      <c r="G1250" s="7"/>
      <c r="H1250" s="154"/>
      <c r="I1250" s="7"/>
      <c r="J1250" s="7"/>
    </row>
    <row r="1251" spans="1:10" x14ac:dyDescent="0.2">
      <c r="A1251" s="15"/>
      <c r="B1251" s="7"/>
      <c r="C1251" s="85"/>
      <c r="D1251" s="7"/>
      <c r="E1251" s="72"/>
      <c r="F1251" s="7"/>
      <c r="G1251" s="7"/>
      <c r="H1251" s="154"/>
      <c r="I1251" s="7"/>
      <c r="J1251" s="7"/>
    </row>
    <row r="1252" spans="1:10" x14ac:dyDescent="0.2">
      <c r="A1252" s="15"/>
      <c r="B1252" s="7"/>
      <c r="C1252" s="85"/>
      <c r="D1252" s="7"/>
      <c r="E1252" s="72"/>
      <c r="F1252" s="7"/>
      <c r="G1252" s="7"/>
      <c r="H1252" s="154"/>
      <c r="I1252" s="7"/>
      <c r="J1252" s="7"/>
    </row>
    <row r="1253" spans="1:10" x14ac:dyDescent="0.2">
      <c r="A1253" s="15"/>
      <c r="B1253" s="7"/>
      <c r="C1253" s="85"/>
      <c r="D1253" s="7"/>
      <c r="E1253" s="72"/>
      <c r="F1253" s="7"/>
      <c r="G1253" s="7"/>
      <c r="H1253" s="154"/>
      <c r="I1253" s="7"/>
      <c r="J1253" s="7"/>
    </row>
    <row r="1254" spans="1:10" x14ac:dyDescent="0.2">
      <c r="A1254" s="15"/>
      <c r="B1254" s="7"/>
      <c r="C1254" s="85"/>
      <c r="D1254" s="7"/>
      <c r="E1254" s="72"/>
      <c r="F1254" s="7"/>
      <c r="G1254" s="7"/>
      <c r="H1254" s="154"/>
      <c r="I1254" s="7"/>
      <c r="J1254" s="7"/>
    </row>
    <row r="1255" spans="1:10" x14ac:dyDescent="0.2">
      <c r="A1255" s="15"/>
      <c r="B1255" s="7"/>
      <c r="C1255" s="85"/>
      <c r="D1255" s="7"/>
      <c r="E1255" s="72"/>
      <c r="F1255" s="7"/>
      <c r="G1255" s="7"/>
      <c r="H1255" s="154"/>
      <c r="I1255" s="7"/>
      <c r="J1255" s="7"/>
    </row>
    <row r="1256" spans="1:10" x14ac:dyDescent="0.2">
      <c r="A1256" s="15"/>
      <c r="B1256" s="7"/>
      <c r="C1256" s="85"/>
      <c r="D1256" s="7"/>
      <c r="E1256" s="72"/>
      <c r="F1256" s="7"/>
      <c r="G1256" s="7"/>
      <c r="H1256" s="154"/>
      <c r="I1256" s="7"/>
      <c r="J1256" s="7"/>
    </row>
    <row r="1257" spans="1:10" x14ac:dyDescent="0.2">
      <c r="A1257" s="15"/>
      <c r="B1257" s="7"/>
      <c r="C1257" s="85"/>
      <c r="D1257" s="7"/>
      <c r="E1257" s="72"/>
      <c r="F1257" s="7"/>
      <c r="G1257" s="7"/>
      <c r="H1257" s="154"/>
      <c r="I1257" s="7"/>
      <c r="J1257" s="7"/>
    </row>
    <row r="1258" spans="1:10" x14ac:dyDescent="0.2">
      <c r="A1258" s="15"/>
      <c r="B1258" s="7"/>
      <c r="C1258" s="85"/>
      <c r="D1258" s="7"/>
      <c r="E1258" s="72"/>
      <c r="F1258" s="7"/>
      <c r="G1258" s="7"/>
      <c r="H1258" s="154"/>
      <c r="I1258" s="7"/>
      <c r="J1258" s="7"/>
    </row>
    <row r="1259" spans="1:10" x14ac:dyDescent="0.2">
      <c r="A1259" s="15"/>
      <c r="B1259" s="7"/>
      <c r="C1259" s="85"/>
      <c r="D1259" s="7"/>
      <c r="E1259" s="72"/>
      <c r="F1259" s="7"/>
      <c r="G1259" s="7"/>
      <c r="H1259" s="154"/>
      <c r="I1259" s="7"/>
      <c r="J1259" s="7"/>
    </row>
    <row r="1260" spans="1:10" x14ac:dyDescent="0.2">
      <c r="A1260" s="15"/>
      <c r="B1260" s="7"/>
      <c r="C1260" s="85"/>
      <c r="D1260" s="7"/>
      <c r="E1260" s="72"/>
      <c r="F1260" s="7"/>
      <c r="G1260" s="7"/>
      <c r="H1260" s="154"/>
      <c r="I1260" s="7"/>
      <c r="J1260" s="7"/>
    </row>
    <row r="1261" spans="1:10" x14ac:dyDescent="0.2">
      <c r="A1261" s="15"/>
      <c r="B1261" s="7"/>
      <c r="C1261" s="85"/>
      <c r="D1261" s="7"/>
      <c r="E1261" s="72"/>
      <c r="F1261" s="7"/>
      <c r="G1261" s="7"/>
      <c r="H1261" s="154"/>
      <c r="I1261" s="7"/>
      <c r="J1261" s="7"/>
    </row>
    <row r="1262" spans="1:10" x14ac:dyDescent="0.2">
      <c r="A1262" s="15"/>
      <c r="B1262" s="7"/>
      <c r="C1262" s="85"/>
      <c r="D1262" s="7"/>
      <c r="E1262" s="72"/>
      <c r="F1262" s="7"/>
      <c r="G1262" s="7"/>
      <c r="H1262" s="154"/>
      <c r="I1262" s="7"/>
      <c r="J1262" s="7"/>
    </row>
    <row r="1263" spans="1:10" x14ac:dyDescent="0.2">
      <c r="A1263" s="15"/>
      <c r="B1263" s="7"/>
      <c r="C1263" s="85"/>
      <c r="D1263" s="7"/>
      <c r="E1263" s="72"/>
      <c r="F1263" s="7"/>
      <c r="G1263" s="7"/>
      <c r="H1263" s="154"/>
      <c r="I1263" s="7"/>
      <c r="J1263" s="7"/>
    </row>
    <row r="1264" spans="1:10" x14ac:dyDescent="0.2">
      <c r="A1264" s="15"/>
      <c r="B1264" s="7"/>
      <c r="C1264" s="85"/>
      <c r="D1264" s="7"/>
      <c r="E1264" s="72"/>
      <c r="F1264" s="7"/>
      <c r="G1264" s="7"/>
      <c r="H1264" s="154"/>
      <c r="I1264" s="7"/>
      <c r="J1264" s="7"/>
    </row>
    <row r="1265" spans="1:10" x14ac:dyDescent="0.2">
      <c r="A1265" s="15"/>
      <c r="B1265" s="7"/>
      <c r="C1265" s="85"/>
      <c r="D1265" s="7"/>
      <c r="E1265" s="72"/>
      <c r="F1265" s="7"/>
      <c r="G1265" s="7"/>
      <c r="H1265" s="154"/>
      <c r="I1265" s="7"/>
      <c r="J1265" s="7"/>
    </row>
    <row r="1266" spans="1:10" x14ac:dyDescent="0.2">
      <c r="A1266" s="15"/>
      <c r="B1266" s="7"/>
      <c r="C1266" s="85"/>
      <c r="D1266" s="7"/>
      <c r="E1266" s="72"/>
      <c r="F1266" s="7"/>
      <c r="G1266" s="7"/>
      <c r="H1266" s="154"/>
      <c r="I1266" s="7"/>
      <c r="J1266" s="7"/>
    </row>
    <row r="1267" spans="1:10" x14ac:dyDescent="0.2">
      <c r="A1267" s="15"/>
      <c r="B1267" s="7"/>
      <c r="C1267" s="85"/>
      <c r="D1267" s="7"/>
      <c r="E1267" s="72"/>
      <c r="F1267" s="7"/>
      <c r="G1267" s="7"/>
      <c r="H1267" s="154"/>
      <c r="I1267" s="7"/>
      <c r="J1267" s="7"/>
    </row>
    <row r="1268" spans="1:10" x14ac:dyDescent="0.2">
      <c r="A1268" s="15"/>
      <c r="B1268" s="7"/>
      <c r="C1268" s="85"/>
      <c r="D1268" s="7"/>
      <c r="E1268" s="72"/>
      <c r="F1268" s="7"/>
      <c r="G1268" s="7"/>
      <c r="H1268" s="154"/>
      <c r="I1268" s="7"/>
      <c r="J1268" s="7"/>
    </row>
    <row r="1269" spans="1:10" x14ac:dyDescent="0.2">
      <c r="A1269" s="15"/>
      <c r="B1269" s="7"/>
      <c r="C1269" s="85"/>
      <c r="D1269" s="7"/>
      <c r="E1269" s="72"/>
      <c r="F1269" s="7"/>
      <c r="G1269" s="7"/>
      <c r="H1269" s="154"/>
      <c r="I1269" s="7"/>
      <c r="J1269" s="7"/>
    </row>
    <row r="1270" spans="1:10" x14ac:dyDescent="0.2">
      <c r="A1270" s="15"/>
      <c r="B1270" s="7"/>
      <c r="C1270" s="85"/>
      <c r="D1270" s="7"/>
      <c r="E1270" s="72"/>
      <c r="F1270" s="7"/>
      <c r="G1270" s="7"/>
      <c r="H1270" s="154"/>
      <c r="I1270" s="7"/>
      <c r="J1270" s="7"/>
    </row>
    <row r="1271" spans="1:10" x14ac:dyDescent="0.2">
      <c r="A1271" s="15"/>
      <c r="B1271" s="7"/>
      <c r="C1271" s="85"/>
      <c r="D1271" s="7"/>
      <c r="E1271" s="72"/>
      <c r="F1271" s="7"/>
      <c r="G1271" s="7"/>
      <c r="H1271" s="154"/>
      <c r="I1271" s="7"/>
      <c r="J1271" s="7"/>
    </row>
    <row r="1272" spans="1:10" x14ac:dyDescent="0.2">
      <c r="A1272" s="15"/>
      <c r="B1272" s="7"/>
      <c r="C1272" s="85"/>
      <c r="D1272" s="7"/>
      <c r="E1272" s="72"/>
      <c r="F1272" s="7"/>
      <c r="G1272" s="7"/>
      <c r="H1272" s="154"/>
      <c r="I1272" s="7"/>
      <c r="J1272" s="7"/>
    </row>
    <row r="1273" spans="1:10" x14ac:dyDescent="0.2">
      <c r="A1273" s="15"/>
      <c r="B1273" s="7"/>
      <c r="C1273" s="85"/>
      <c r="D1273" s="7"/>
      <c r="E1273" s="72"/>
      <c r="F1273" s="7"/>
      <c r="G1273" s="7"/>
      <c r="H1273" s="154"/>
      <c r="I1273" s="7"/>
      <c r="J1273" s="7"/>
    </row>
    <row r="1274" spans="1:10" x14ac:dyDescent="0.2">
      <c r="A1274" s="15"/>
      <c r="B1274" s="7"/>
      <c r="C1274" s="85"/>
      <c r="D1274" s="7"/>
      <c r="E1274" s="72"/>
      <c r="F1274" s="7"/>
      <c r="G1274" s="7"/>
      <c r="H1274" s="154"/>
      <c r="I1274" s="7"/>
      <c r="J1274" s="7"/>
    </row>
    <row r="1275" spans="1:10" x14ac:dyDescent="0.2">
      <c r="A1275" s="15"/>
      <c r="B1275" s="7"/>
      <c r="C1275" s="85"/>
      <c r="D1275" s="7"/>
      <c r="E1275" s="72"/>
      <c r="F1275" s="7"/>
      <c r="G1275" s="7"/>
      <c r="H1275" s="154"/>
      <c r="I1275" s="7"/>
      <c r="J1275" s="7"/>
    </row>
    <row r="1276" spans="1:10" x14ac:dyDescent="0.2">
      <c r="A1276" s="15"/>
      <c r="B1276" s="7"/>
      <c r="C1276" s="85"/>
      <c r="D1276" s="7"/>
      <c r="E1276" s="72"/>
      <c r="F1276" s="7"/>
      <c r="G1276" s="7"/>
      <c r="H1276" s="154"/>
      <c r="I1276" s="7"/>
      <c r="J1276" s="7"/>
    </row>
    <row r="1277" spans="1:10" x14ac:dyDescent="0.2">
      <c r="A1277" s="15"/>
      <c r="B1277" s="7"/>
      <c r="C1277" s="85"/>
      <c r="D1277" s="7"/>
      <c r="E1277" s="72"/>
      <c r="F1277" s="7"/>
      <c r="G1277" s="7"/>
      <c r="H1277" s="154"/>
      <c r="I1277" s="7"/>
      <c r="J1277" s="7"/>
    </row>
    <row r="1278" spans="1:10" x14ac:dyDescent="0.2">
      <c r="A1278" s="15"/>
      <c r="B1278" s="7"/>
      <c r="C1278" s="85"/>
      <c r="D1278" s="7"/>
      <c r="E1278" s="72"/>
      <c r="F1278" s="7"/>
      <c r="G1278" s="7"/>
      <c r="H1278" s="154"/>
      <c r="I1278" s="7"/>
      <c r="J1278" s="7"/>
    </row>
    <row r="1279" spans="1:10" x14ac:dyDescent="0.2">
      <c r="A1279" s="15"/>
      <c r="B1279" s="7"/>
      <c r="C1279" s="85"/>
      <c r="D1279" s="7"/>
      <c r="E1279" s="72"/>
      <c r="F1279" s="7"/>
      <c r="G1279" s="7"/>
      <c r="H1279" s="154"/>
      <c r="I1279" s="7"/>
      <c r="J1279" s="7"/>
    </row>
    <row r="1280" spans="1:10" x14ac:dyDescent="0.2">
      <c r="A1280" s="15"/>
      <c r="B1280" s="7"/>
      <c r="C1280" s="85"/>
      <c r="D1280" s="7"/>
      <c r="E1280" s="72"/>
      <c r="F1280" s="7"/>
      <c r="G1280" s="7"/>
      <c r="H1280" s="154"/>
      <c r="I1280" s="7"/>
      <c r="J1280" s="7"/>
    </row>
    <row r="1281" spans="1:10" x14ac:dyDescent="0.2">
      <c r="A1281" s="15"/>
      <c r="B1281" s="7"/>
      <c r="C1281" s="85"/>
      <c r="D1281" s="7"/>
      <c r="E1281" s="72"/>
      <c r="F1281" s="7"/>
      <c r="G1281" s="7"/>
      <c r="H1281" s="154"/>
      <c r="I1281" s="7"/>
      <c r="J1281" s="7"/>
    </row>
    <row r="1282" spans="1:10" x14ac:dyDescent="0.2">
      <c r="A1282" s="15"/>
      <c r="B1282" s="7"/>
      <c r="C1282" s="85"/>
      <c r="D1282" s="7"/>
      <c r="E1282" s="72"/>
      <c r="F1282" s="7"/>
      <c r="G1282" s="7"/>
      <c r="H1282" s="154"/>
      <c r="I1282" s="7"/>
      <c r="J1282" s="7"/>
    </row>
    <row r="1283" spans="1:10" x14ac:dyDescent="0.2">
      <c r="A1283" s="15"/>
      <c r="B1283" s="7"/>
      <c r="C1283" s="85"/>
      <c r="D1283" s="7"/>
      <c r="E1283" s="72"/>
      <c r="F1283" s="7"/>
      <c r="G1283" s="7"/>
      <c r="H1283" s="154"/>
      <c r="I1283" s="7"/>
      <c r="J1283" s="7"/>
    </row>
    <row r="1284" spans="1:10" x14ac:dyDescent="0.2">
      <c r="A1284" s="15"/>
      <c r="B1284" s="7"/>
      <c r="C1284" s="85"/>
      <c r="D1284" s="7"/>
      <c r="E1284" s="72"/>
      <c r="F1284" s="7"/>
      <c r="G1284" s="7"/>
      <c r="H1284" s="154"/>
      <c r="I1284" s="7"/>
      <c r="J1284" s="7"/>
    </row>
    <row r="1285" spans="1:10" x14ac:dyDescent="0.2">
      <c r="A1285" s="15"/>
      <c r="B1285" s="7"/>
      <c r="C1285" s="85"/>
      <c r="D1285" s="7"/>
      <c r="E1285" s="72"/>
      <c r="F1285" s="7"/>
      <c r="G1285" s="7"/>
      <c r="H1285" s="154"/>
      <c r="I1285" s="7"/>
      <c r="J1285" s="7"/>
    </row>
    <row r="1286" spans="1:10" x14ac:dyDescent="0.2">
      <c r="A1286" s="15"/>
      <c r="B1286" s="7"/>
      <c r="C1286" s="85"/>
      <c r="D1286" s="7"/>
      <c r="E1286" s="72"/>
      <c r="F1286" s="7"/>
      <c r="G1286" s="7"/>
      <c r="H1286" s="154"/>
      <c r="I1286" s="7"/>
      <c r="J1286" s="7"/>
    </row>
    <row r="1287" spans="1:10" x14ac:dyDescent="0.2">
      <c r="A1287" s="15"/>
      <c r="B1287" s="7"/>
      <c r="C1287" s="85"/>
      <c r="D1287" s="7"/>
      <c r="E1287" s="72"/>
      <c r="F1287" s="7"/>
      <c r="G1287" s="7"/>
      <c r="H1287" s="154"/>
      <c r="I1287" s="7"/>
      <c r="J1287" s="7"/>
    </row>
    <row r="1288" spans="1:10" x14ac:dyDescent="0.2">
      <c r="A1288" s="15"/>
      <c r="B1288" s="7"/>
      <c r="C1288" s="85"/>
      <c r="D1288" s="7"/>
      <c r="E1288" s="72"/>
      <c r="F1288" s="7"/>
      <c r="G1288" s="7"/>
      <c r="H1288" s="154"/>
      <c r="I1288" s="7"/>
      <c r="J1288" s="7"/>
    </row>
    <row r="1289" spans="1:10" x14ac:dyDescent="0.2">
      <c r="A1289" s="15"/>
      <c r="B1289" s="7"/>
      <c r="C1289" s="85"/>
      <c r="D1289" s="7"/>
      <c r="E1289" s="72"/>
      <c r="F1289" s="7"/>
      <c r="G1289" s="7"/>
      <c r="H1289" s="154"/>
      <c r="I1289" s="7"/>
      <c r="J1289" s="7"/>
    </row>
    <row r="1290" spans="1:10" x14ac:dyDescent="0.2">
      <c r="A1290" s="15"/>
      <c r="B1290" s="7"/>
      <c r="C1290" s="85"/>
      <c r="D1290" s="7"/>
      <c r="E1290" s="72"/>
      <c r="F1290" s="7"/>
      <c r="G1290" s="7"/>
      <c r="H1290" s="154"/>
      <c r="I1290" s="7"/>
      <c r="J1290" s="7"/>
    </row>
    <row r="1291" spans="1:10" x14ac:dyDescent="0.2">
      <c r="A1291" s="15"/>
      <c r="B1291" s="7"/>
      <c r="C1291" s="85"/>
      <c r="D1291" s="7"/>
      <c r="E1291" s="72"/>
      <c r="F1291" s="7"/>
      <c r="G1291" s="7"/>
      <c r="H1291" s="154"/>
      <c r="I1291" s="7"/>
      <c r="J1291" s="7"/>
    </row>
    <row r="1292" spans="1:10" x14ac:dyDescent="0.2">
      <c r="A1292" s="15"/>
      <c r="B1292" s="7"/>
      <c r="C1292" s="85"/>
      <c r="D1292" s="7"/>
      <c r="E1292" s="72"/>
      <c r="F1292" s="7"/>
      <c r="G1292" s="7"/>
      <c r="H1292" s="154"/>
      <c r="I1292" s="7"/>
      <c r="J1292" s="7"/>
    </row>
    <row r="1293" spans="1:10" x14ac:dyDescent="0.2">
      <c r="A1293" s="15"/>
      <c r="B1293" s="7"/>
      <c r="C1293" s="85"/>
      <c r="D1293" s="7"/>
      <c r="E1293" s="72"/>
      <c r="F1293" s="7"/>
      <c r="G1293" s="7"/>
      <c r="H1293" s="154"/>
      <c r="I1293" s="7"/>
      <c r="J1293" s="7"/>
    </row>
    <row r="1294" spans="1:10" x14ac:dyDescent="0.2">
      <c r="A1294" s="15"/>
      <c r="B1294" s="7"/>
      <c r="C1294" s="85"/>
      <c r="D1294" s="7"/>
      <c r="E1294" s="72"/>
      <c r="F1294" s="7"/>
      <c r="G1294" s="7"/>
      <c r="H1294" s="154"/>
      <c r="I1294" s="7"/>
      <c r="J1294" s="7"/>
    </row>
    <row r="1295" spans="1:10" x14ac:dyDescent="0.2">
      <c r="A1295" s="15"/>
      <c r="B1295" s="7"/>
      <c r="C1295" s="85"/>
      <c r="D1295" s="7"/>
      <c r="E1295" s="72"/>
      <c r="F1295" s="7"/>
      <c r="G1295" s="7"/>
      <c r="H1295" s="154"/>
      <c r="I1295" s="7"/>
      <c r="J1295" s="7"/>
    </row>
    <row r="1296" spans="1:10" x14ac:dyDescent="0.2">
      <c r="A1296" s="15"/>
      <c r="B1296" s="7"/>
      <c r="C1296" s="85"/>
      <c r="D1296" s="7"/>
      <c r="E1296" s="72"/>
      <c r="F1296" s="7"/>
      <c r="G1296" s="7"/>
      <c r="H1296" s="154"/>
      <c r="I1296" s="7"/>
      <c r="J1296" s="7"/>
    </row>
    <row r="1297" spans="1:10" x14ac:dyDescent="0.2">
      <c r="A1297" s="15"/>
      <c r="B1297" s="7"/>
      <c r="C1297" s="85"/>
      <c r="D1297" s="7"/>
      <c r="E1297" s="72"/>
      <c r="F1297" s="7"/>
      <c r="G1297" s="7"/>
      <c r="H1297" s="154"/>
      <c r="I1297" s="7"/>
      <c r="J1297" s="7"/>
    </row>
    <row r="1298" spans="1:10" x14ac:dyDescent="0.2">
      <c r="A1298" s="15"/>
      <c r="B1298" s="7"/>
      <c r="C1298" s="85"/>
      <c r="D1298" s="7"/>
      <c r="E1298" s="72"/>
      <c r="F1298" s="7"/>
      <c r="G1298" s="7"/>
      <c r="H1298" s="154"/>
      <c r="I1298" s="7"/>
      <c r="J1298" s="7"/>
    </row>
    <row r="1299" spans="1:10" x14ac:dyDescent="0.2">
      <c r="A1299" s="15"/>
      <c r="B1299" s="7"/>
      <c r="C1299" s="85"/>
      <c r="D1299" s="7"/>
      <c r="E1299" s="72"/>
      <c r="F1299" s="7"/>
      <c r="G1299" s="7"/>
      <c r="H1299" s="154"/>
      <c r="I1299" s="7"/>
      <c r="J1299" s="7"/>
    </row>
    <row r="1300" spans="1:10" x14ac:dyDescent="0.2">
      <c r="A1300" s="15"/>
      <c r="B1300" s="7"/>
      <c r="C1300" s="85"/>
      <c r="D1300" s="7"/>
      <c r="E1300" s="72"/>
      <c r="F1300" s="7"/>
      <c r="G1300" s="7"/>
      <c r="H1300" s="154"/>
      <c r="I1300" s="7"/>
      <c r="J1300" s="7"/>
    </row>
    <row r="1301" spans="1:10" x14ac:dyDescent="0.2">
      <c r="A1301" s="15"/>
      <c r="B1301" s="7"/>
      <c r="C1301" s="85"/>
      <c r="D1301" s="7"/>
      <c r="E1301" s="72"/>
      <c r="F1301" s="7"/>
      <c r="G1301" s="7"/>
      <c r="H1301" s="154"/>
      <c r="I1301" s="7"/>
      <c r="J1301" s="7"/>
    </row>
    <row r="1302" spans="1:10" x14ac:dyDescent="0.2">
      <c r="A1302" s="15"/>
      <c r="B1302" s="7"/>
      <c r="C1302" s="85"/>
      <c r="D1302" s="7"/>
      <c r="E1302" s="72"/>
      <c r="F1302" s="7"/>
      <c r="G1302" s="7"/>
      <c r="H1302" s="154"/>
      <c r="I1302" s="7"/>
      <c r="J1302" s="7"/>
    </row>
    <row r="1303" spans="1:10" x14ac:dyDescent="0.2">
      <c r="A1303" s="15"/>
      <c r="B1303" s="7"/>
      <c r="C1303" s="85"/>
      <c r="D1303" s="7"/>
      <c r="E1303" s="72"/>
      <c r="F1303" s="7"/>
      <c r="G1303" s="7"/>
      <c r="H1303" s="154"/>
      <c r="I1303" s="7"/>
      <c r="J1303" s="7"/>
    </row>
    <row r="1304" spans="1:10" x14ac:dyDescent="0.2">
      <c r="A1304" s="15"/>
      <c r="B1304" s="7"/>
      <c r="C1304" s="85"/>
      <c r="D1304" s="7"/>
      <c r="E1304" s="72"/>
      <c r="F1304" s="7"/>
      <c r="G1304" s="7"/>
      <c r="H1304" s="154"/>
      <c r="I1304" s="7"/>
      <c r="J1304" s="7"/>
    </row>
    <row r="1305" spans="1:10" x14ac:dyDescent="0.2">
      <c r="A1305" s="15"/>
      <c r="B1305" s="7"/>
      <c r="C1305" s="85"/>
      <c r="D1305" s="7"/>
      <c r="E1305" s="72"/>
      <c r="F1305" s="7"/>
      <c r="G1305" s="7"/>
      <c r="H1305" s="154"/>
      <c r="I1305" s="7"/>
      <c r="J1305" s="7"/>
    </row>
    <row r="1306" spans="1:10" x14ac:dyDescent="0.2">
      <c r="A1306" s="15"/>
      <c r="B1306" s="7"/>
      <c r="C1306" s="85"/>
      <c r="D1306" s="7"/>
      <c r="E1306" s="72"/>
      <c r="F1306" s="7"/>
      <c r="G1306" s="7"/>
      <c r="H1306" s="154"/>
      <c r="I1306" s="7"/>
      <c r="J1306" s="7"/>
    </row>
    <row r="1307" spans="1:10" x14ac:dyDescent="0.2">
      <c r="A1307" s="15"/>
      <c r="B1307" s="7"/>
      <c r="C1307" s="85"/>
      <c r="D1307" s="7"/>
      <c r="E1307" s="72"/>
      <c r="F1307" s="7"/>
      <c r="G1307" s="7"/>
      <c r="H1307" s="154"/>
      <c r="I1307" s="7"/>
      <c r="J1307" s="7"/>
    </row>
    <row r="1308" spans="1:10" x14ac:dyDescent="0.2">
      <c r="A1308" s="15"/>
      <c r="B1308" s="7"/>
      <c r="C1308" s="85"/>
      <c r="D1308" s="7"/>
      <c r="E1308" s="72"/>
      <c r="F1308" s="7"/>
      <c r="G1308" s="7"/>
      <c r="H1308" s="154"/>
      <c r="I1308" s="7"/>
      <c r="J1308" s="7"/>
    </row>
    <row r="1309" spans="1:10" x14ac:dyDescent="0.2">
      <c r="A1309" s="15"/>
      <c r="B1309" s="7"/>
      <c r="C1309" s="85"/>
      <c r="D1309" s="7"/>
      <c r="E1309" s="72"/>
      <c r="F1309" s="7"/>
      <c r="G1309" s="7"/>
      <c r="H1309" s="154"/>
      <c r="I1309" s="7"/>
      <c r="J1309" s="7"/>
    </row>
    <row r="1310" spans="1:10" x14ac:dyDescent="0.2">
      <c r="A1310" s="15"/>
      <c r="B1310" s="7"/>
      <c r="C1310" s="85"/>
      <c r="D1310" s="7"/>
      <c r="E1310" s="72"/>
      <c r="F1310" s="7"/>
      <c r="G1310" s="7"/>
      <c r="H1310" s="154"/>
      <c r="I1310" s="7"/>
      <c r="J1310" s="7"/>
    </row>
    <row r="1311" spans="1:10" x14ac:dyDescent="0.2">
      <c r="A1311" s="15"/>
      <c r="B1311" s="7"/>
      <c r="C1311" s="85"/>
      <c r="D1311" s="7"/>
      <c r="E1311" s="72"/>
      <c r="F1311" s="7"/>
      <c r="G1311" s="7"/>
      <c r="H1311" s="154"/>
      <c r="I1311" s="7"/>
      <c r="J1311" s="7"/>
    </row>
    <row r="1312" spans="1:10" x14ac:dyDescent="0.2">
      <c r="A1312" s="15"/>
      <c r="B1312" s="7"/>
      <c r="C1312" s="85"/>
      <c r="D1312" s="7"/>
      <c r="E1312" s="72"/>
      <c r="F1312" s="7"/>
      <c r="G1312" s="7"/>
      <c r="H1312" s="154"/>
      <c r="I1312" s="7"/>
      <c r="J1312" s="7"/>
    </row>
    <row r="1313" spans="1:10" x14ac:dyDescent="0.2">
      <c r="A1313" s="15"/>
      <c r="B1313" s="7"/>
      <c r="C1313" s="85"/>
      <c r="D1313" s="7"/>
      <c r="E1313" s="72"/>
      <c r="F1313" s="7"/>
      <c r="G1313" s="7"/>
      <c r="H1313" s="154"/>
      <c r="I1313" s="7"/>
      <c r="J1313" s="7"/>
    </row>
    <row r="1314" spans="1:10" x14ac:dyDescent="0.2">
      <c r="A1314" s="15"/>
      <c r="B1314" s="7"/>
      <c r="C1314" s="85"/>
      <c r="D1314" s="7"/>
      <c r="E1314" s="72"/>
      <c r="F1314" s="7"/>
      <c r="G1314" s="7"/>
      <c r="H1314" s="154"/>
      <c r="I1314" s="7"/>
      <c r="J1314" s="7"/>
    </row>
    <row r="1315" spans="1:10" x14ac:dyDescent="0.2">
      <c r="A1315" s="15"/>
      <c r="B1315" s="7"/>
      <c r="C1315" s="85"/>
      <c r="D1315" s="7"/>
      <c r="E1315" s="72"/>
      <c r="F1315" s="7"/>
      <c r="G1315" s="7"/>
      <c r="H1315" s="154"/>
      <c r="I1315" s="7"/>
      <c r="J1315" s="7"/>
    </row>
    <row r="1316" spans="1:10" x14ac:dyDescent="0.2">
      <c r="A1316" s="15"/>
      <c r="B1316" s="7"/>
      <c r="C1316" s="85"/>
      <c r="D1316" s="7"/>
      <c r="E1316" s="72"/>
      <c r="F1316" s="7"/>
      <c r="G1316" s="7"/>
      <c r="H1316" s="154"/>
      <c r="I1316" s="7"/>
      <c r="J1316" s="7"/>
    </row>
    <row r="1317" spans="1:10" x14ac:dyDescent="0.2">
      <c r="A1317" s="15"/>
      <c r="B1317" s="7"/>
      <c r="C1317" s="85"/>
      <c r="D1317" s="7"/>
      <c r="E1317" s="72"/>
      <c r="F1317" s="7"/>
      <c r="G1317" s="7"/>
      <c r="H1317" s="154"/>
      <c r="I1317" s="7"/>
      <c r="J1317" s="7"/>
    </row>
    <row r="1318" spans="1:10" x14ac:dyDescent="0.2">
      <c r="A1318" s="15"/>
      <c r="B1318" s="7"/>
      <c r="C1318" s="85"/>
      <c r="D1318" s="7"/>
      <c r="E1318" s="72"/>
      <c r="F1318" s="7"/>
      <c r="G1318" s="7"/>
      <c r="H1318" s="154"/>
      <c r="I1318" s="7"/>
      <c r="J1318" s="7"/>
    </row>
    <row r="1319" spans="1:10" x14ac:dyDescent="0.2">
      <c r="A1319" s="15"/>
      <c r="B1319" s="7"/>
      <c r="C1319" s="85"/>
      <c r="D1319" s="7"/>
      <c r="E1319" s="72"/>
      <c r="F1319" s="7"/>
      <c r="G1319" s="7"/>
      <c r="H1319" s="154"/>
      <c r="I1319" s="7"/>
      <c r="J1319" s="7"/>
    </row>
    <row r="1320" spans="1:10" x14ac:dyDescent="0.2">
      <c r="A1320" s="15"/>
      <c r="B1320" s="7"/>
      <c r="C1320" s="85"/>
      <c r="D1320" s="7"/>
      <c r="E1320" s="72"/>
      <c r="F1320" s="7"/>
      <c r="G1320" s="7"/>
      <c r="H1320" s="154"/>
      <c r="I1320" s="7"/>
      <c r="J1320" s="7"/>
    </row>
    <row r="1321" spans="1:10" x14ac:dyDescent="0.2">
      <c r="A1321" s="15"/>
      <c r="B1321" s="7"/>
      <c r="C1321" s="85"/>
      <c r="D1321" s="7"/>
      <c r="E1321" s="72"/>
      <c r="F1321" s="7"/>
      <c r="G1321" s="7"/>
      <c r="H1321" s="154"/>
      <c r="I1321" s="7"/>
      <c r="J1321" s="7"/>
    </row>
    <row r="1322" spans="1:10" x14ac:dyDescent="0.2">
      <c r="A1322" s="15"/>
      <c r="B1322" s="7"/>
      <c r="C1322" s="85"/>
      <c r="D1322" s="7"/>
      <c r="E1322" s="72"/>
      <c r="F1322" s="7"/>
      <c r="G1322" s="7"/>
      <c r="H1322" s="154"/>
      <c r="I1322" s="7"/>
      <c r="J1322" s="7"/>
    </row>
    <row r="1323" spans="1:10" x14ac:dyDescent="0.2">
      <c r="A1323" s="15"/>
      <c r="B1323" s="7"/>
      <c r="C1323" s="85"/>
      <c r="D1323" s="7"/>
      <c r="E1323" s="72"/>
      <c r="F1323" s="7"/>
      <c r="G1323" s="7"/>
      <c r="H1323" s="154"/>
      <c r="I1323" s="7"/>
      <c r="J1323" s="7"/>
    </row>
    <row r="1324" spans="1:10" x14ac:dyDescent="0.2">
      <c r="A1324" s="15"/>
      <c r="B1324" s="7"/>
      <c r="C1324" s="85"/>
      <c r="D1324" s="7"/>
      <c r="E1324" s="72"/>
      <c r="F1324" s="7"/>
      <c r="G1324" s="7"/>
      <c r="H1324" s="154"/>
      <c r="I1324" s="7"/>
      <c r="J1324" s="7"/>
    </row>
    <row r="1325" spans="1:10" x14ac:dyDescent="0.2">
      <c r="A1325" s="15"/>
      <c r="B1325" s="7"/>
      <c r="C1325" s="85"/>
      <c r="D1325" s="7"/>
      <c r="E1325" s="72"/>
      <c r="F1325" s="7"/>
      <c r="G1325" s="7"/>
      <c r="H1325" s="154"/>
      <c r="I1325" s="7"/>
      <c r="J1325" s="7"/>
    </row>
    <row r="1326" spans="1:10" x14ac:dyDescent="0.2">
      <c r="A1326" s="15"/>
      <c r="B1326" s="7"/>
      <c r="C1326" s="85"/>
      <c r="D1326" s="7"/>
      <c r="E1326" s="72"/>
      <c r="F1326" s="7"/>
      <c r="G1326" s="7"/>
      <c r="H1326" s="154"/>
      <c r="I1326" s="7"/>
      <c r="J1326" s="7"/>
    </row>
    <row r="1327" spans="1:10" x14ac:dyDescent="0.2">
      <c r="A1327" s="15"/>
      <c r="B1327" s="7"/>
      <c r="C1327" s="85"/>
      <c r="D1327" s="7"/>
      <c r="E1327" s="72"/>
      <c r="F1327" s="7"/>
      <c r="G1327" s="7"/>
      <c r="H1327" s="154"/>
      <c r="I1327" s="7"/>
      <c r="J1327" s="7"/>
    </row>
    <row r="1328" spans="1:10" x14ac:dyDescent="0.2">
      <c r="A1328" s="15"/>
      <c r="B1328" s="7"/>
      <c r="C1328" s="85"/>
      <c r="D1328" s="7"/>
      <c r="E1328" s="72"/>
      <c r="F1328" s="7"/>
      <c r="G1328" s="7"/>
      <c r="H1328" s="154"/>
      <c r="I1328" s="7"/>
      <c r="J1328" s="7"/>
    </row>
    <row r="1329" spans="1:10" x14ac:dyDescent="0.2">
      <c r="A1329" s="15"/>
      <c r="B1329" s="7"/>
      <c r="C1329" s="85"/>
      <c r="D1329" s="7"/>
      <c r="E1329" s="72"/>
      <c r="F1329" s="7"/>
      <c r="G1329" s="7"/>
      <c r="H1329" s="154"/>
      <c r="I1329" s="7"/>
      <c r="J1329" s="7"/>
    </row>
    <row r="1330" spans="1:10" x14ac:dyDescent="0.2">
      <c r="A1330" s="15"/>
      <c r="B1330" s="7"/>
      <c r="C1330" s="85"/>
      <c r="D1330" s="7"/>
      <c r="E1330" s="72"/>
      <c r="F1330" s="7"/>
      <c r="G1330" s="7"/>
      <c r="H1330" s="154"/>
      <c r="I1330" s="7"/>
      <c r="J1330" s="7"/>
    </row>
    <row r="1331" spans="1:10" x14ac:dyDescent="0.2">
      <c r="A1331" s="15"/>
      <c r="B1331" s="7"/>
      <c r="C1331" s="85"/>
      <c r="D1331" s="7"/>
      <c r="E1331" s="72"/>
      <c r="F1331" s="7"/>
      <c r="G1331" s="7"/>
      <c r="H1331" s="154"/>
      <c r="I1331" s="7"/>
      <c r="J1331" s="7"/>
    </row>
    <row r="1332" spans="1:10" x14ac:dyDescent="0.2">
      <c r="A1332" s="15"/>
      <c r="B1332" s="7"/>
      <c r="C1332" s="85"/>
      <c r="D1332" s="7"/>
      <c r="E1332" s="72"/>
      <c r="F1332" s="7"/>
      <c r="G1332" s="7"/>
      <c r="H1332" s="154"/>
      <c r="I1332" s="7"/>
      <c r="J1332" s="7"/>
    </row>
    <row r="1333" spans="1:10" x14ac:dyDescent="0.2">
      <c r="A1333" s="15"/>
      <c r="B1333" s="7"/>
      <c r="C1333" s="85"/>
      <c r="D1333" s="7"/>
      <c r="E1333" s="72"/>
      <c r="F1333" s="7"/>
      <c r="G1333" s="7"/>
      <c r="H1333" s="154"/>
      <c r="I1333" s="7"/>
      <c r="J1333" s="7"/>
    </row>
    <row r="1334" spans="1:10" x14ac:dyDescent="0.2">
      <c r="A1334" s="15"/>
      <c r="B1334" s="7"/>
      <c r="C1334" s="85"/>
      <c r="D1334" s="7"/>
      <c r="E1334" s="72"/>
      <c r="F1334" s="7"/>
      <c r="G1334" s="7"/>
      <c r="H1334" s="154"/>
      <c r="I1334" s="7"/>
      <c r="J1334" s="7"/>
    </row>
    <row r="1335" spans="1:10" x14ac:dyDescent="0.2">
      <c r="A1335" s="15"/>
      <c r="B1335" s="7"/>
      <c r="C1335" s="85"/>
      <c r="D1335" s="7"/>
      <c r="E1335" s="72"/>
      <c r="F1335" s="7"/>
      <c r="G1335" s="7"/>
      <c r="H1335" s="154"/>
      <c r="I1335" s="7"/>
      <c r="J1335" s="7"/>
    </row>
    <row r="1336" spans="1:10" x14ac:dyDescent="0.2">
      <c r="A1336" s="15"/>
      <c r="B1336" s="7"/>
      <c r="C1336" s="85"/>
      <c r="D1336" s="7"/>
      <c r="E1336" s="72"/>
      <c r="F1336" s="7"/>
      <c r="G1336" s="7"/>
      <c r="H1336" s="154"/>
      <c r="I1336" s="7"/>
      <c r="J1336" s="7"/>
    </row>
    <row r="1337" spans="1:10" x14ac:dyDescent="0.2">
      <c r="A1337" s="15"/>
      <c r="B1337" s="7"/>
      <c r="C1337" s="85"/>
      <c r="D1337" s="7"/>
      <c r="E1337" s="72"/>
      <c r="F1337" s="7"/>
      <c r="G1337" s="7"/>
      <c r="H1337" s="154"/>
      <c r="I1337" s="7"/>
      <c r="J1337" s="7"/>
    </row>
    <row r="1338" spans="1:10" x14ac:dyDescent="0.2">
      <c r="A1338" s="15"/>
      <c r="B1338" s="7"/>
      <c r="C1338" s="85"/>
      <c r="D1338" s="7"/>
      <c r="E1338" s="72"/>
      <c r="F1338" s="7"/>
      <c r="G1338" s="7"/>
      <c r="H1338" s="154"/>
      <c r="I1338" s="7"/>
      <c r="J1338" s="7"/>
    </row>
    <row r="1339" spans="1:10" x14ac:dyDescent="0.2">
      <c r="A1339" s="15"/>
      <c r="B1339" s="7"/>
      <c r="C1339" s="85"/>
      <c r="D1339" s="7"/>
      <c r="E1339" s="72"/>
      <c r="F1339" s="7"/>
      <c r="G1339" s="7"/>
      <c r="H1339" s="154"/>
      <c r="I1339" s="7"/>
      <c r="J1339" s="7"/>
    </row>
    <row r="1340" spans="1:10" x14ac:dyDescent="0.2">
      <c r="A1340" s="15"/>
      <c r="B1340" s="7"/>
      <c r="C1340" s="85"/>
      <c r="D1340" s="7"/>
      <c r="E1340" s="72"/>
      <c r="F1340" s="7"/>
      <c r="G1340" s="7"/>
      <c r="H1340" s="154"/>
      <c r="I1340" s="7"/>
      <c r="J1340" s="7"/>
    </row>
    <row r="1341" spans="1:10" x14ac:dyDescent="0.2">
      <c r="A1341" s="15"/>
      <c r="B1341" s="7"/>
      <c r="C1341" s="85"/>
      <c r="D1341" s="7"/>
      <c r="E1341" s="72"/>
      <c r="F1341" s="7"/>
      <c r="G1341" s="7"/>
      <c r="H1341" s="154"/>
      <c r="I1341" s="7"/>
      <c r="J1341" s="7"/>
    </row>
    <row r="1342" spans="1:10" x14ac:dyDescent="0.2">
      <c r="A1342" s="15"/>
      <c r="B1342" s="7"/>
      <c r="C1342" s="85"/>
      <c r="D1342" s="7"/>
      <c r="E1342" s="72"/>
      <c r="F1342" s="7"/>
      <c r="G1342" s="7"/>
      <c r="H1342" s="154"/>
      <c r="I1342" s="7"/>
      <c r="J1342" s="7"/>
    </row>
    <row r="1343" spans="1:10" x14ac:dyDescent="0.2">
      <c r="A1343" s="15"/>
      <c r="B1343" s="7"/>
      <c r="C1343" s="85"/>
      <c r="D1343" s="7"/>
      <c r="E1343" s="72"/>
      <c r="F1343" s="7"/>
      <c r="G1343" s="7"/>
      <c r="H1343" s="154"/>
      <c r="I1343" s="7"/>
      <c r="J1343" s="7"/>
    </row>
    <row r="1344" spans="1:10" x14ac:dyDescent="0.2">
      <c r="A1344" s="15"/>
      <c r="B1344" s="7"/>
      <c r="C1344" s="85"/>
      <c r="D1344" s="7"/>
      <c r="E1344" s="72"/>
      <c r="F1344" s="7"/>
      <c r="G1344" s="7"/>
      <c r="H1344" s="154"/>
      <c r="I1344" s="7"/>
      <c r="J1344" s="7"/>
    </row>
    <row r="1345" spans="1:10" x14ac:dyDescent="0.2">
      <c r="A1345" s="15"/>
      <c r="B1345" s="7"/>
      <c r="C1345" s="85"/>
      <c r="D1345" s="7"/>
      <c r="E1345" s="72"/>
      <c r="F1345" s="7"/>
      <c r="G1345" s="7"/>
      <c r="H1345" s="154"/>
      <c r="I1345" s="7"/>
      <c r="J1345" s="7"/>
    </row>
    <row r="1346" spans="1:10" x14ac:dyDescent="0.2">
      <c r="A1346" s="15"/>
      <c r="B1346" s="7"/>
      <c r="C1346" s="85"/>
      <c r="D1346" s="7"/>
      <c r="E1346" s="72"/>
      <c r="F1346" s="7"/>
      <c r="G1346" s="7"/>
      <c r="H1346" s="154"/>
      <c r="I1346" s="7"/>
      <c r="J1346" s="7"/>
    </row>
    <row r="1347" spans="1:10" x14ac:dyDescent="0.2">
      <c r="A1347" s="15"/>
      <c r="B1347" s="7"/>
      <c r="C1347" s="85"/>
      <c r="D1347" s="7"/>
      <c r="E1347" s="72"/>
      <c r="F1347" s="7"/>
      <c r="G1347" s="7"/>
      <c r="H1347" s="154"/>
      <c r="I1347" s="7"/>
      <c r="J1347" s="7"/>
    </row>
    <row r="1348" spans="1:10" x14ac:dyDescent="0.2">
      <c r="A1348" s="15"/>
      <c r="B1348" s="7"/>
      <c r="C1348" s="85"/>
      <c r="D1348" s="7"/>
      <c r="E1348" s="72"/>
      <c r="F1348" s="7"/>
      <c r="G1348" s="7"/>
      <c r="H1348" s="154"/>
      <c r="I1348" s="7"/>
      <c r="J1348" s="7"/>
    </row>
    <row r="1349" spans="1:10" x14ac:dyDescent="0.2">
      <c r="A1349" s="15"/>
      <c r="B1349" s="7"/>
      <c r="C1349" s="85"/>
      <c r="D1349" s="7"/>
      <c r="E1349" s="72"/>
      <c r="F1349" s="7"/>
      <c r="G1349" s="7"/>
      <c r="H1349" s="154"/>
      <c r="I1349" s="7"/>
      <c r="J1349" s="7"/>
    </row>
    <row r="1350" spans="1:10" x14ac:dyDescent="0.2">
      <c r="A1350" s="15"/>
      <c r="B1350" s="7"/>
      <c r="C1350" s="85"/>
      <c r="D1350" s="7"/>
      <c r="E1350" s="72"/>
      <c r="F1350" s="7"/>
      <c r="G1350" s="7"/>
      <c r="H1350" s="154"/>
      <c r="I1350" s="7"/>
      <c r="J1350" s="7"/>
    </row>
    <row r="1351" spans="1:10" x14ac:dyDescent="0.2">
      <c r="A1351" s="15"/>
      <c r="B1351" s="7"/>
      <c r="C1351" s="85"/>
      <c r="D1351" s="7"/>
      <c r="E1351" s="72"/>
      <c r="F1351" s="7"/>
      <c r="G1351" s="7"/>
      <c r="H1351" s="154"/>
      <c r="I1351" s="7"/>
      <c r="J1351" s="7"/>
    </row>
    <row r="1352" spans="1:10" x14ac:dyDescent="0.2">
      <c r="A1352" s="15"/>
      <c r="B1352" s="7"/>
      <c r="C1352" s="85"/>
      <c r="D1352" s="7"/>
      <c r="E1352" s="72"/>
      <c r="F1352" s="7"/>
      <c r="G1352" s="7"/>
      <c r="H1352" s="154"/>
      <c r="I1352" s="7"/>
      <c r="J1352" s="7"/>
    </row>
    <row r="1353" spans="1:10" x14ac:dyDescent="0.2">
      <c r="A1353" s="15"/>
      <c r="B1353" s="7"/>
      <c r="C1353" s="85"/>
      <c r="D1353" s="7"/>
      <c r="E1353" s="72"/>
      <c r="F1353" s="7"/>
      <c r="G1353" s="7"/>
      <c r="H1353" s="154"/>
      <c r="I1353" s="7"/>
      <c r="J1353" s="7"/>
    </row>
    <row r="1354" spans="1:10" x14ac:dyDescent="0.2">
      <c r="A1354" s="15"/>
      <c r="B1354" s="7"/>
      <c r="C1354" s="85"/>
      <c r="D1354" s="7"/>
      <c r="E1354" s="72"/>
      <c r="F1354" s="7"/>
      <c r="G1354" s="7"/>
      <c r="H1354" s="154"/>
      <c r="I1354" s="7"/>
      <c r="J1354" s="7"/>
    </row>
    <row r="1355" spans="1:10" x14ac:dyDescent="0.2">
      <c r="A1355" s="15"/>
      <c r="B1355" s="7"/>
      <c r="C1355" s="85"/>
      <c r="D1355" s="7"/>
      <c r="E1355" s="72"/>
      <c r="F1355" s="7"/>
      <c r="G1355" s="7"/>
      <c r="H1355" s="154"/>
      <c r="I1355" s="7"/>
      <c r="J1355" s="7"/>
    </row>
    <row r="1356" spans="1:10" x14ac:dyDescent="0.2">
      <c r="A1356" s="15"/>
      <c r="B1356" s="7"/>
      <c r="C1356" s="85"/>
      <c r="D1356" s="7"/>
      <c r="E1356" s="72"/>
      <c r="F1356" s="7"/>
      <c r="G1356" s="7"/>
      <c r="H1356" s="154"/>
      <c r="I1356" s="7"/>
      <c r="J1356" s="7"/>
    </row>
    <row r="1357" spans="1:10" x14ac:dyDescent="0.2">
      <c r="A1357" s="15"/>
      <c r="B1357" s="7"/>
      <c r="C1357" s="85"/>
      <c r="D1357" s="7"/>
      <c r="E1357" s="72"/>
      <c r="F1357" s="7"/>
      <c r="G1357" s="7"/>
      <c r="H1357" s="154"/>
      <c r="I1357" s="7"/>
      <c r="J1357" s="7"/>
    </row>
    <row r="1358" spans="1:10" x14ac:dyDescent="0.2">
      <c r="A1358" s="15"/>
      <c r="B1358" s="7"/>
      <c r="C1358" s="85"/>
      <c r="D1358" s="7"/>
      <c r="E1358" s="72"/>
      <c r="F1358" s="7"/>
      <c r="G1358" s="7"/>
      <c r="H1358" s="154"/>
      <c r="I1358" s="7"/>
      <c r="J1358" s="7"/>
    </row>
    <row r="1359" spans="1:10" x14ac:dyDescent="0.2">
      <c r="A1359" s="15"/>
      <c r="B1359" s="7"/>
      <c r="C1359" s="85"/>
      <c r="D1359" s="7"/>
      <c r="E1359" s="72"/>
      <c r="F1359" s="7"/>
      <c r="G1359" s="7"/>
      <c r="H1359" s="154"/>
      <c r="I1359" s="7"/>
      <c r="J1359" s="7"/>
    </row>
    <row r="1360" spans="1:10" x14ac:dyDescent="0.2">
      <c r="A1360" s="15"/>
      <c r="B1360" s="7"/>
      <c r="C1360" s="85"/>
      <c r="D1360" s="7"/>
      <c r="E1360" s="72"/>
      <c r="F1360" s="7"/>
      <c r="G1360" s="7"/>
      <c r="H1360" s="154"/>
      <c r="I1360" s="7"/>
      <c r="J1360" s="7"/>
    </row>
    <row r="1361" spans="1:10" x14ac:dyDescent="0.2">
      <c r="A1361" s="15"/>
      <c r="B1361" s="7"/>
      <c r="C1361" s="85"/>
      <c r="D1361" s="7"/>
      <c r="E1361" s="72"/>
      <c r="F1361" s="7"/>
      <c r="G1361" s="7"/>
      <c r="H1361" s="154"/>
      <c r="I1361" s="7"/>
      <c r="J1361" s="7"/>
    </row>
    <row r="1362" spans="1:10" x14ac:dyDescent="0.2">
      <c r="A1362" s="15"/>
      <c r="B1362" s="7"/>
      <c r="C1362" s="85"/>
      <c r="D1362" s="7"/>
      <c r="E1362" s="72"/>
      <c r="F1362" s="7"/>
      <c r="G1362" s="7"/>
      <c r="H1362" s="154"/>
      <c r="I1362" s="7"/>
      <c r="J1362" s="7"/>
    </row>
    <row r="1363" spans="1:10" x14ac:dyDescent="0.2">
      <c r="A1363" s="15"/>
      <c r="B1363" s="7"/>
      <c r="C1363" s="85"/>
      <c r="D1363" s="7"/>
      <c r="E1363" s="72"/>
      <c r="F1363" s="7"/>
      <c r="G1363" s="7"/>
      <c r="H1363" s="154"/>
      <c r="I1363" s="7"/>
      <c r="J1363" s="7"/>
    </row>
    <row r="1364" spans="1:10" x14ac:dyDescent="0.2">
      <c r="A1364" s="15"/>
      <c r="B1364" s="7"/>
      <c r="C1364" s="85"/>
      <c r="D1364" s="7"/>
      <c r="E1364" s="72"/>
      <c r="F1364" s="7"/>
      <c r="G1364" s="7"/>
      <c r="H1364" s="154"/>
      <c r="I1364" s="7"/>
      <c r="J1364" s="7"/>
    </row>
    <row r="1365" spans="1:10" x14ac:dyDescent="0.2">
      <c r="A1365" s="15"/>
      <c r="B1365" s="7"/>
      <c r="C1365" s="85"/>
      <c r="D1365" s="7"/>
      <c r="E1365" s="72"/>
      <c r="F1365" s="7"/>
      <c r="G1365" s="7"/>
      <c r="H1365" s="154"/>
      <c r="I1365" s="7"/>
      <c r="J1365" s="7"/>
    </row>
    <row r="1366" spans="1:10" x14ac:dyDescent="0.2">
      <c r="A1366" s="15"/>
      <c r="B1366" s="7"/>
      <c r="C1366" s="85"/>
      <c r="D1366" s="7"/>
      <c r="E1366" s="72"/>
      <c r="F1366" s="7"/>
      <c r="G1366" s="7"/>
      <c r="H1366" s="154"/>
      <c r="I1366" s="7"/>
      <c r="J1366" s="7"/>
    </row>
    <row r="1367" spans="1:10" x14ac:dyDescent="0.2">
      <c r="A1367" s="15"/>
      <c r="B1367" s="7"/>
      <c r="C1367" s="85"/>
      <c r="D1367" s="7"/>
      <c r="E1367" s="72"/>
      <c r="F1367" s="7"/>
      <c r="G1367" s="7"/>
      <c r="H1367" s="154"/>
      <c r="I1367" s="7"/>
      <c r="J1367" s="7"/>
    </row>
    <row r="1368" spans="1:10" x14ac:dyDescent="0.2">
      <c r="A1368" s="15"/>
      <c r="B1368" s="7"/>
      <c r="C1368" s="85"/>
      <c r="D1368" s="7"/>
      <c r="E1368" s="72"/>
      <c r="F1368" s="7"/>
      <c r="G1368" s="7"/>
      <c r="H1368" s="154"/>
      <c r="I1368" s="7"/>
      <c r="J1368" s="7"/>
    </row>
    <row r="1369" spans="1:10" x14ac:dyDescent="0.2">
      <c r="A1369" s="15"/>
      <c r="B1369" s="7"/>
      <c r="C1369" s="85"/>
      <c r="D1369" s="7"/>
      <c r="E1369" s="72"/>
      <c r="F1369" s="7"/>
      <c r="G1369" s="7"/>
      <c r="H1369" s="154"/>
      <c r="I1369" s="7"/>
      <c r="J1369" s="7"/>
    </row>
    <row r="1370" spans="1:10" x14ac:dyDescent="0.2">
      <c r="A1370" s="15"/>
      <c r="B1370" s="7"/>
      <c r="C1370" s="85"/>
      <c r="D1370" s="7"/>
      <c r="E1370" s="72"/>
      <c r="F1370" s="7"/>
      <c r="G1370" s="7"/>
      <c r="H1370" s="154"/>
      <c r="I1370" s="7"/>
      <c r="J1370" s="7"/>
    </row>
    <row r="1371" spans="1:10" x14ac:dyDescent="0.2">
      <c r="A1371" s="15"/>
      <c r="B1371" s="7"/>
      <c r="C1371" s="85"/>
      <c r="D1371" s="7"/>
      <c r="E1371" s="72"/>
      <c r="F1371" s="7"/>
      <c r="G1371" s="7"/>
      <c r="H1371" s="154"/>
      <c r="I1371" s="7"/>
      <c r="J1371" s="7"/>
    </row>
    <row r="1372" spans="1:10" x14ac:dyDescent="0.2">
      <c r="A1372" s="15"/>
      <c r="B1372" s="7"/>
      <c r="C1372" s="85"/>
      <c r="D1372" s="7"/>
      <c r="E1372" s="72"/>
      <c r="F1372" s="7"/>
      <c r="G1372" s="7"/>
      <c r="H1372" s="154"/>
      <c r="I1372" s="7"/>
      <c r="J1372" s="7"/>
    </row>
    <row r="1373" spans="1:10" x14ac:dyDescent="0.2">
      <c r="A1373" s="15"/>
      <c r="B1373" s="7"/>
      <c r="C1373" s="85"/>
      <c r="D1373" s="7"/>
      <c r="E1373" s="72"/>
      <c r="F1373" s="7"/>
      <c r="G1373" s="7"/>
      <c r="H1373" s="154"/>
      <c r="I1373" s="7"/>
      <c r="J1373" s="7"/>
    </row>
    <row r="1374" spans="1:10" x14ac:dyDescent="0.2">
      <c r="A1374" s="15"/>
      <c r="B1374" s="7"/>
      <c r="C1374" s="85"/>
      <c r="D1374" s="7"/>
      <c r="E1374" s="72"/>
      <c r="F1374" s="7"/>
      <c r="G1374" s="7"/>
      <c r="H1374" s="154"/>
      <c r="I1374" s="7"/>
      <c r="J1374" s="7"/>
    </row>
    <row r="1375" spans="1:10" x14ac:dyDescent="0.2">
      <c r="A1375" s="15"/>
      <c r="B1375" s="7"/>
      <c r="C1375" s="85"/>
      <c r="D1375" s="7"/>
      <c r="E1375" s="72"/>
      <c r="F1375" s="7"/>
      <c r="G1375" s="7"/>
      <c r="H1375" s="154"/>
      <c r="I1375" s="7"/>
      <c r="J1375" s="7"/>
    </row>
    <row r="1376" spans="1:10" x14ac:dyDescent="0.2">
      <c r="A1376" s="15"/>
      <c r="B1376" s="7"/>
      <c r="C1376" s="85"/>
      <c r="D1376" s="7"/>
      <c r="E1376" s="72"/>
      <c r="F1376" s="7"/>
      <c r="G1376" s="7"/>
      <c r="H1376" s="154"/>
      <c r="I1376" s="7"/>
      <c r="J1376" s="7"/>
    </row>
    <row r="1377" spans="1:10" x14ac:dyDescent="0.2">
      <c r="A1377" s="15"/>
      <c r="B1377" s="7"/>
      <c r="C1377" s="85"/>
      <c r="D1377" s="7"/>
      <c r="E1377" s="72"/>
      <c r="F1377" s="7"/>
      <c r="G1377" s="7"/>
      <c r="H1377" s="154"/>
      <c r="I1377" s="7"/>
      <c r="J1377" s="7"/>
    </row>
    <row r="1378" spans="1:10" x14ac:dyDescent="0.2">
      <c r="A1378" s="15"/>
      <c r="B1378" s="7"/>
      <c r="C1378" s="85"/>
      <c r="D1378" s="7"/>
      <c r="E1378" s="72"/>
      <c r="F1378" s="7"/>
      <c r="G1378" s="7"/>
      <c r="H1378" s="154"/>
      <c r="I1378" s="7"/>
      <c r="J1378" s="7"/>
    </row>
    <row r="1379" spans="1:10" x14ac:dyDescent="0.2">
      <c r="A1379" s="15"/>
      <c r="B1379" s="7"/>
      <c r="C1379" s="85"/>
      <c r="D1379" s="7"/>
      <c r="E1379" s="72"/>
      <c r="F1379" s="7"/>
      <c r="G1379" s="7"/>
      <c r="H1379" s="154"/>
      <c r="I1379" s="7"/>
      <c r="J1379" s="7"/>
    </row>
    <row r="1380" spans="1:10" x14ac:dyDescent="0.2">
      <c r="A1380" s="15"/>
      <c r="B1380" s="7"/>
      <c r="C1380" s="85"/>
      <c r="D1380" s="7"/>
      <c r="E1380" s="72"/>
      <c r="F1380" s="7"/>
      <c r="G1380" s="7"/>
      <c r="H1380" s="154"/>
      <c r="I1380" s="7"/>
      <c r="J1380" s="7"/>
    </row>
    <row r="1381" spans="1:10" x14ac:dyDescent="0.2">
      <c r="A1381" s="15"/>
      <c r="B1381" s="7"/>
      <c r="C1381" s="85"/>
      <c r="D1381" s="7"/>
      <c r="E1381" s="72"/>
      <c r="F1381" s="7"/>
      <c r="G1381" s="7"/>
      <c r="H1381" s="154"/>
      <c r="I1381" s="7"/>
      <c r="J1381" s="7"/>
    </row>
    <row r="1382" spans="1:10" x14ac:dyDescent="0.2">
      <c r="A1382" s="15"/>
      <c r="B1382" s="7"/>
      <c r="C1382" s="85"/>
      <c r="D1382" s="7"/>
      <c r="E1382" s="72"/>
      <c r="F1382" s="7"/>
      <c r="G1382" s="7"/>
      <c r="H1382" s="154"/>
      <c r="I1382" s="7"/>
      <c r="J1382" s="7"/>
    </row>
    <row r="1383" spans="1:10" x14ac:dyDescent="0.2">
      <c r="A1383" s="15"/>
      <c r="B1383" s="7"/>
      <c r="C1383" s="85"/>
      <c r="D1383" s="7"/>
      <c r="E1383" s="72"/>
      <c r="F1383" s="7"/>
      <c r="G1383" s="7"/>
      <c r="H1383" s="154"/>
      <c r="I1383" s="7"/>
      <c r="J1383" s="7"/>
    </row>
    <row r="1384" spans="1:10" x14ac:dyDescent="0.2">
      <c r="A1384" s="15"/>
      <c r="B1384" s="7"/>
      <c r="C1384" s="85"/>
      <c r="D1384" s="7"/>
      <c r="E1384" s="72"/>
      <c r="F1384" s="7"/>
      <c r="G1384" s="7"/>
      <c r="H1384" s="154"/>
      <c r="I1384" s="7"/>
      <c r="J1384" s="7"/>
    </row>
    <row r="1385" spans="1:10" x14ac:dyDescent="0.2">
      <c r="A1385" s="15"/>
      <c r="B1385" s="7"/>
      <c r="C1385" s="85"/>
      <c r="D1385" s="7"/>
      <c r="E1385" s="72"/>
      <c r="F1385" s="7"/>
      <c r="G1385" s="7"/>
      <c r="H1385" s="154"/>
      <c r="I1385" s="7"/>
      <c r="J1385" s="7"/>
    </row>
    <row r="1386" spans="1:10" x14ac:dyDescent="0.2">
      <c r="A1386" s="15"/>
      <c r="B1386" s="7"/>
      <c r="C1386" s="85"/>
      <c r="D1386" s="7"/>
      <c r="E1386" s="72"/>
      <c r="F1386" s="7"/>
      <c r="G1386" s="7"/>
      <c r="H1386" s="154"/>
      <c r="I1386" s="7"/>
      <c r="J1386" s="7"/>
    </row>
    <row r="1387" spans="1:10" x14ac:dyDescent="0.2">
      <c r="A1387" s="15"/>
      <c r="B1387" s="7"/>
      <c r="C1387" s="85"/>
      <c r="D1387" s="7"/>
      <c r="E1387" s="72"/>
      <c r="F1387" s="7"/>
      <c r="G1387" s="7"/>
      <c r="H1387" s="154"/>
      <c r="I1387" s="7"/>
      <c r="J1387" s="7"/>
    </row>
    <row r="1388" spans="1:10" x14ac:dyDescent="0.2">
      <c r="A1388" s="15"/>
      <c r="B1388" s="7"/>
      <c r="C1388" s="85"/>
      <c r="D1388" s="7"/>
      <c r="E1388" s="72"/>
      <c r="F1388" s="7"/>
      <c r="G1388" s="7"/>
      <c r="H1388" s="154"/>
      <c r="I1388" s="7"/>
      <c r="J1388" s="7"/>
    </row>
    <row r="1389" spans="1:10" x14ac:dyDescent="0.2">
      <c r="A1389" s="15"/>
      <c r="B1389" s="7"/>
      <c r="C1389" s="85"/>
      <c r="D1389" s="7"/>
      <c r="E1389" s="72"/>
      <c r="F1389" s="7"/>
      <c r="G1389" s="7"/>
      <c r="H1389" s="154"/>
      <c r="I1389" s="7"/>
      <c r="J1389" s="7"/>
    </row>
    <row r="1390" spans="1:10" x14ac:dyDescent="0.2">
      <c r="A1390" s="15"/>
      <c r="B1390" s="7"/>
      <c r="C1390" s="85"/>
      <c r="D1390" s="7"/>
      <c r="E1390" s="72"/>
      <c r="F1390" s="7"/>
      <c r="G1390" s="7"/>
      <c r="H1390" s="154"/>
      <c r="I1390" s="7"/>
      <c r="J1390" s="7"/>
    </row>
    <row r="1391" spans="1:10" x14ac:dyDescent="0.2">
      <c r="A1391" s="15"/>
      <c r="B1391" s="7"/>
      <c r="C1391" s="85"/>
      <c r="D1391" s="7"/>
      <c r="E1391" s="72"/>
      <c r="F1391" s="7"/>
      <c r="G1391" s="7"/>
      <c r="H1391" s="154"/>
      <c r="I1391" s="7"/>
      <c r="J1391" s="7"/>
    </row>
    <row r="1392" spans="1:10" x14ac:dyDescent="0.2">
      <c r="A1392" s="15"/>
      <c r="B1392" s="7"/>
      <c r="C1392" s="85"/>
      <c r="D1392" s="7"/>
      <c r="E1392" s="72"/>
      <c r="F1392" s="7"/>
      <c r="G1392" s="7"/>
      <c r="H1392" s="154"/>
      <c r="I1392" s="7"/>
      <c r="J1392" s="7"/>
    </row>
    <row r="1393" spans="1:10" x14ac:dyDescent="0.2">
      <c r="A1393" s="15"/>
      <c r="B1393" s="7"/>
      <c r="C1393" s="85"/>
      <c r="D1393" s="7"/>
      <c r="E1393" s="72"/>
      <c r="F1393" s="7"/>
      <c r="G1393" s="7"/>
      <c r="H1393" s="154"/>
      <c r="I1393" s="7"/>
      <c r="J1393" s="7"/>
    </row>
    <row r="1394" spans="1:10" x14ac:dyDescent="0.2">
      <c r="A1394" s="15"/>
      <c r="B1394" s="7"/>
      <c r="C1394" s="85"/>
      <c r="D1394" s="7"/>
      <c r="E1394" s="72"/>
      <c r="F1394" s="7"/>
      <c r="G1394" s="7"/>
      <c r="H1394" s="154"/>
      <c r="I1394" s="7"/>
      <c r="J1394" s="7"/>
    </row>
    <row r="1395" spans="1:10" x14ac:dyDescent="0.2">
      <c r="A1395" s="15"/>
      <c r="B1395" s="7"/>
      <c r="C1395" s="85"/>
      <c r="D1395" s="7"/>
      <c r="E1395" s="72"/>
      <c r="F1395" s="7"/>
      <c r="G1395" s="7"/>
      <c r="H1395" s="154"/>
      <c r="I1395" s="7"/>
      <c r="J1395" s="7"/>
    </row>
    <row r="1396" spans="1:10" x14ac:dyDescent="0.2">
      <c r="A1396" s="15"/>
      <c r="B1396" s="7"/>
      <c r="C1396" s="85"/>
      <c r="D1396" s="7"/>
      <c r="E1396" s="72"/>
      <c r="F1396" s="7"/>
      <c r="G1396" s="7"/>
      <c r="H1396" s="154"/>
      <c r="I1396" s="7"/>
      <c r="J1396" s="7"/>
    </row>
    <row r="1397" spans="1:10" x14ac:dyDescent="0.2">
      <c r="A1397" s="15"/>
      <c r="B1397" s="7"/>
      <c r="C1397" s="85"/>
      <c r="D1397" s="7"/>
      <c r="E1397" s="72"/>
      <c r="F1397" s="7"/>
      <c r="G1397" s="7"/>
      <c r="H1397" s="154"/>
      <c r="I1397" s="7"/>
      <c r="J1397" s="7"/>
    </row>
    <row r="1398" spans="1:10" x14ac:dyDescent="0.2">
      <c r="A1398" s="15"/>
      <c r="B1398" s="7"/>
      <c r="C1398" s="85"/>
      <c r="D1398" s="7"/>
      <c r="E1398" s="72"/>
      <c r="F1398" s="7"/>
      <c r="G1398" s="7"/>
      <c r="H1398" s="154"/>
      <c r="I1398" s="7"/>
      <c r="J1398" s="7"/>
    </row>
    <row r="1399" spans="1:10" x14ac:dyDescent="0.2">
      <c r="A1399" s="15"/>
      <c r="B1399" s="7"/>
      <c r="C1399" s="85"/>
      <c r="D1399" s="7"/>
      <c r="E1399" s="72"/>
      <c r="F1399" s="7"/>
      <c r="G1399" s="7"/>
      <c r="H1399" s="154"/>
      <c r="I1399" s="7"/>
      <c r="J1399" s="7"/>
    </row>
    <row r="1400" spans="1:10" x14ac:dyDescent="0.2">
      <c r="A1400" s="15"/>
      <c r="B1400" s="7"/>
      <c r="C1400" s="85"/>
      <c r="D1400" s="7"/>
      <c r="E1400" s="72"/>
      <c r="F1400" s="7"/>
      <c r="G1400" s="7"/>
      <c r="H1400" s="154"/>
      <c r="I1400" s="7"/>
      <c r="J1400" s="7"/>
    </row>
    <row r="1401" spans="1:10" x14ac:dyDescent="0.2">
      <c r="A1401" s="15"/>
      <c r="B1401" s="7"/>
      <c r="C1401" s="85"/>
      <c r="D1401" s="7"/>
      <c r="E1401" s="72"/>
      <c r="F1401" s="7"/>
      <c r="G1401" s="7"/>
      <c r="H1401" s="154"/>
      <c r="I1401" s="7"/>
      <c r="J1401" s="7"/>
    </row>
    <row r="1402" spans="1:10" x14ac:dyDescent="0.2">
      <c r="A1402" s="15"/>
      <c r="B1402" s="7"/>
      <c r="C1402" s="85"/>
      <c r="D1402" s="7"/>
      <c r="E1402" s="72"/>
      <c r="F1402" s="7"/>
      <c r="G1402" s="7"/>
      <c r="H1402" s="154"/>
      <c r="I1402" s="7"/>
      <c r="J1402" s="7"/>
    </row>
    <row r="1403" spans="1:10" x14ac:dyDescent="0.2">
      <c r="A1403" s="15"/>
      <c r="B1403" s="7"/>
      <c r="C1403" s="85"/>
      <c r="D1403" s="7"/>
      <c r="E1403" s="72"/>
      <c r="F1403" s="7"/>
      <c r="G1403" s="7"/>
      <c r="H1403" s="154"/>
      <c r="I1403" s="7"/>
      <c r="J1403" s="7"/>
    </row>
    <row r="1404" spans="1:10" x14ac:dyDescent="0.2">
      <c r="A1404" s="15"/>
      <c r="B1404" s="7"/>
      <c r="C1404" s="85"/>
      <c r="D1404" s="7"/>
      <c r="E1404" s="72"/>
      <c r="F1404" s="7"/>
      <c r="G1404" s="7"/>
      <c r="H1404" s="154"/>
      <c r="I1404" s="7"/>
      <c r="J1404" s="7"/>
    </row>
    <row r="1405" spans="1:10" x14ac:dyDescent="0.2">
      <c r="A1405" s="15"/>
      <c r="B1405" s="7"/>
      <c r="C1405" s="85"/>
      <c r="D1405" s="7"/>
      <c r="E1405" s="72"/>
      <c r="F1405" s="7"/>
      <c r="G1405" s="7"/>
      <c r="H1405" s="154"/>
      <c r="I1405" s="7"/>
      <c r="J1405" s="7"/>
    </row>
    <row r="1406" spans="1:10" x14ac:dyDescent="0.2">
      <c r="A1406" s="15"/>
      <c r="B1406" s="7"/>
      <c r="C1406" s="85"/>
      <c r="D1406" s="7"/>
      <c r="E1406" s="72"/>
      <c r="F1406" s="7"/>
      <c r="G1406" s="7"/>
      <c r="H1406" s="154"/>
      <c r="I1406" s="7"/>
      <c r="J1406" s="7"/>
    </row>
    <row r="1407" spans="1:10" x14ac:dyDescent="0.2">
      <c r="A1407" s="15"/>
      <c r="B1407" s="7"/>
      <c r="C1407" s="85"/>
      <c r="D1407" s="7"/>
      <c r="E1407" s="72"/>
      <c r="F1407" s="7"/>
      <c r="G1407" s="7"/>
      <c r="H1407" s="154"/>
      <c r="I1407" s="7"/>
      <c r="J1407" s="7"/>
    </row>
    <row r="1408" spans="1:10" x14ac:dyDescent="0.2">
      <c r="A1408" s="15"/>
      <c r="B1408" s="7"/>
      <c r="C1408" s="85"/>
      <c r="D1408" s="7"/>
      <c r="E1408" s="72"/>
      <c r="F1408" s="7"/>
      <c r="G1408" s="7"/>
      <c r="H1408" s="154"/>
      <c r="I1408" s="7"/>
      <c r="J1408" s="7"/>
    </row>
    <row r="1409" spans="1:10" x14ac:dyDescent="0.2">
      <c r="A1409" s="15"/>
      <c r="B1409" s="7"/>
      <c r="C1409" s="85"/>
      <c r="D1409" s="7"/>
      <c r="E1409" s="72"/>
      <c r="F1409" s="7"/>
      <c r="G1409" s="7"/>
      <c r="H1409" s="154"/>
      <c r="I1409" s="7"/>
      <c r="J1409" s="7"/>
    </row>
    <row r="1410" spans="1:10" x14ac:dyDescent="0.2">
      <c r="A1410" s="15"/>
      <c r="B1410" s="7"/>
      <c r="C1410" s="85"/>
      <c r="D1410" s="7"/>
      <c r="E1410" s="72"/>
      <c r="F1410" s="7"/>
      <c r="G1410" s="7"/>
      <c r="H1410" s="154"/>
      <c r="I1410" s="7"/>
      <c r="J1410" s="7"/>
    </row>
    <row r="1411" spans="1:10" x14ac:dyDescent="0.2">
      <c r="A1411" s="15"/>
      <c r="B1411" s="7"/>
      <c r="C1411" s="85"/>
      <c r="D1411" s="7"/>
      <c r="E1411" s="72"/>
      <c r="F1411" s="7"/>
      <c r="G1411" s="7"/>
      <c r="H1411" s="154"/>
      <c r="I1411" s="7"/>
      <c r="J1411" s="7"/>
    </row>
    <row r="1412" spans="1:10" x14ac:dyDescent="0.2">
      <c r="A1412" s="15"/>
      <c r="B1412" s="7"/>
      <c r="C1412" s="85"/>
      <c r="D1412" s="7"/>
      <c r="E1412" s="72"/>
      <c r="F1412" s="7"/>
      <c r="G1412" s="7"/>
      <c r="H1412" s="154"/>
      <c r="I1412" s="7"/>
      <c r="J1412" s="7"/>
    </row>
    <row r="1413" spans="1:10" x14ac:dyDescent="0.2">
      <c r="A1413" s="15"/>
      <c r="B1413" s="7"/>
      <c r="C1413" s="85"/>
      <c r="D1413" s="7"/>
      <c r="E1413" s="72"/>
      <c r="F1413" s="7"/>
      <c r="G1413" s="7"/>
      <c r="H1413" s="154"/>
      <c r="I1413" s="7"/>
      <c r="J1413" s="7"/>
    </row>
    <row r="1414" spans="1:10" x14ac:dyDescent="0.2">
      <c r="A1414" s="15"/>
      <c r="B1414" s="7"/>
      <c r="C1414" s="85"/>
      <c r="D1414" s="7"/>
      <c r="E1414" s="72"/>
      <c r="F1414" s="7"/>
      <c r="G1414" s="7"/>
      <c r="H1414" s="154"/>
      <c r="I1414" s="7"/>
      <c r="J1414" s="7"/>
    </row>
    <row r="1415" spans="1:10" x14ac:dyDescent="0.2">
      <c r="A1415" s="15"/>
      <c r="B1415" s="7"/>
      <c r="C1415" s="85"/>
      <c r="D1415" s="7"/>
      <c r="E1415" s="72"/>
      <c r="F1415" s="7"/>
      <c r="G1415" s="7"/>
      <c r="H1415" s="154"/>
      <c r="I1415" s="7"/>
      <c r="J1415" s="7"/>
    </row>
    <row r="1416" spans="1:10" x14ac:dyDescent="0.2">
      <c r="A1416" s="15"/>
      <c r="B1416" s="7"/>
      <c r="C1416" s="85"/>
      <c r="D1416" s="7"/>
      <c r="E1416" s="72"/>
      <c r="F1416" s="7"/>
      <c r="G1416" s="7"/>
      <c r="H1416" s="154"/>
      <c r="I1416" s="7"/>
      <c r="J1416" s="7"/>
    </row>
    <row r="1417" spans="1:10" x14ac:dyDescent="0.2">
      <c r="A1417" s="15"/>
      <c r="B1417" s="7"/>
      <c r="C1417" s="85"/>
      <c r="D1417" s="7"/>
      <c r="E1417" s="72"/>
      <c r="F1417" s="7"/>
      <c r="G1417" s="7"/>
      <c r="H1417" s="154"/>
      <c r="I1417" s="7"/>
      <c r="J1417" s="7"/>
    </row>
    <row r="1418" spans="1:10" x14ac:dyDescent="0.2">
      <c r="A1418" s="15"/>
      <c r="B1418" s="7"/>
      <c r="C1418" s="85"/>
      <c r="D1418" s="7"/>
      <c r="E1418" s="72"/>
      <c r="F1418" s="7"/>
      <c r="G1418" s="7"/>
      <c r="H1418" s="154"/>
      <c r="I1418" s="7"/>
      <c r="J1418" s="7"/>
    </row>
    <row r="1419" spans="1:10" x14ac:dyDescent="0.2">
      <c r="A1419" s="15"/>
      <c r="B1419" s="7"/>
      <c r="C1419" s="85"/>
      <c r="D1419" s="7"/>
      <c r="E1419" s="72"/>
      <c r="F1419" s="7"/>
      <c r="G1419" s="7"/>
      <c r="H1419" s="154"/>
      <c r="I1419" s="7"/>
      <c r="J1419" s="7"/>
    </row>
    <row r="1420" spans="1:10" x14ac:dyDescent="0.2">
      <c r="A1420" s="15"/>
      <c r="B1420" s="7"/>
      <c r="C1420" s="85"/>
      <c r="D1420" s="7"/>
      <c r="E1420" s="72"/>
      <c r="F1420" s="7"/>
      <c r="G1420" s="7"/>
      <c r="H1420" s="154"/>
      <c r="I1420" s="7"/>
      <c r="J1420" s="7"/>
    </row>
    <row r="1421" spans="1:10" x14ac:dyDescent="0.2">
      <c r="A1421" s="15"/>
      <c r="B1421" s="7"/>
      <c r="C1421" s="85"/>
      <c r="D1421" s="7"/>
      <c r="E1421" s="72"/>
      <c r="F1421" s="7"/>
      <c r="G1421" s="7"/>
      <c r="H1421" s="154"/>
      <c r="I1421" s="7"/>
      <c r="J1421" s="7"/>
    </row>
    <row r="1422" spans="1:10" x14ac:dyDescent="0.2">
      <c r="A1422" s="15"/>
      <c r="B1422" s="7"/>
      <c r="C1422" s="85"/>
      <c r="D1422" s="7"/>
      <c r="E1422" s="72"/>
      <c r="F1422" s="7"/>
      <c r="G1422" s="7"/>
      <c r="H1422" s="154"/>
      <c r="I1422" s="7"/>
      <c r="J1422" s="7"/>
    </row>
    <row r="1423" spans="1:10" x14ac:dyDescent="0.2">
      <c r="A1423" s="15"/>
      <c r="B1423" s="7"/>
      <c r="C1423" s="85"/>
      <c r="D1423" s="7"/>
      <c r="E1423" s="72"/>
      <c r="F1423" s="7"/>
      <c r="G1423" s="7"/>
      <c r="H1423" s="154"/>
      <c r="I1423" s="7"/>
      <c r="J1423" s="7"/>
    </row>
    <row r="1424" spans="1:10" x14ac:dyDescent="0.2">
      <c r="A1424" s="15"/>
      <c r="B1424" s="7"/>
      <c r="C1424" s="85"/>
      <c r="D1424" s="7"/>
      <c r="E1424" s="72"/>
      <c r="F1424" s="7"/>
      <c r="G1424" s="7"/>
      <c r="H1424" s="154"/>
      <c r="I1424" s="7"/>
      <c r="J1424" s="7"/>
    </row>
    <row r="1425" spans="1:10" x14ac:dyDescent="0.2">
      <c r="A1425" s="15"/>
      <c r="B1425" s="7"/>
      <c r="C1425" s="85"/>
      <c r="D1425" s="7"/>
      <c r="E1425" s="72"/>
      <c r="F1425" s="7"/>
      <c r="G1425" s="7"/>
      <c r="H1425" s="154"/>
      <c r="I1425" s="7"/>
      <c r="J1425" s="7"/>
    </row>
    <row r="1426" spans="1:10" x14ac:dyDescent="0.2">
      <c r="A1426" s="15"/>
      <c r="B1426" s="7"/>
      <c r="C1426" s="85"/>
      <c r="D1426" s="7"/>
      <c r="E1426" s="72"/>
      <c r="F1426" s="7"/>
      <c r="G1426" s="7"/>
      <c r="H1426" s="154"/>
      <c r="I1426" s="7"/>
      <c r="J1426" s="7"/>
    </row>
    <row r="1427" spans="1:10" x14ac:dyDescent="0.2">
      <c r="A1427" s="15"/>
      <c r="B1427" s="7"/>
      <c r="C1427" s="85"/>
      <c r="D1427" s="7"/>
      <c r="E1427" s="72"/>
      <c r="F1427" s="7"/>
      <c r="G1427" s="7"/>
      <c r="H1427" s="154"/>
      <c r="I1427" s="7"/>
      <c r="J1427" s="7"/>
    </row>
    <row r="1428" spans="1:10" x14ac:dyDescent="0.2">
      <c r="A1428" s="15"/>
      <c r="B1428" s="7"/>
      <c r="C1428" s="85"/>
      <c r="D1428" s="7"/>
      <c r="E1428" s="72"/>
      <c r="F1428" s="7"/>
      <c r="G1428" s="7"/>
      <c r="H1428" s="154"/>
      <c r="I1428" s="7"/>
      <c r="J1428" s="7"/>
    </row>
    <row r="1429" spans="1:10" x14ac:dyDescent="0.2">
      <c r="A1429" s="15"/>
      <c r="B1429" s="7"/>
      <c r="C1429" s="85"/>
      <c r="D1429" s="7"/>
      <c r="E1429" s="72"/>
      <c r="F1429" s="7"/>
      <c r="G1429" s="7"/>
      <c r="H1429" s="154"/>
      <c r="I1429" s="7"/>
      <c r="J1429" s="7"/>
    </row>
    <row r="1430" spans="1:10" x14ac:dyDescent="0.2">
      <c r="A1430" s="15"/>
      <c r="B1430" s="7"/>
      <c r="C1430" s="85"/>
      <c r="D1430" s="7"/>
      <c r="E1430" s="72"/>
      <c r="F1430" s="7"/>
      <c r="G1430" s="7"/>
      <c r="H1430" s="154"/>
      <c r="I1430" s="7"/>
      <c r="J1430" s="7"/>
    </row>
    <row r="1431" spans="1:10" x14ac:dyDescent="0.2">
      <c r="A1431" s="15"/>
      <c r="B1431" s="7"/>
      <c r="C1431" s="85"/>
      <c r="D1431" s="7"/>
      <c r="E1431" s="72"/>
      <c r="F1431" s="7"/>
      <c r="G1431" s="7"/>
      <c r="H1431" s="154"/>
      <c r="I1431" s="7"/>
      <c r="J1431" s="7"/>
    </row>
    <row r="1432" spans="1:10" x14ac:dyDescent="0.2">
      <c r="A1432" s="15"/>
      <c r="B1432" s="7"/>
      <c r="C1432" s="85"/>
      <c r="D1432" s="7"/>
      <c r="E1432" s="72"/>
      <c r="F1432" s="7"/>
      <c r="G1432" s="7"/>
      <c r="H1432" s="154"/>
      <c r="I1432" s="7"/>
      <c r="J1432" s="7"/>
    </row>
    <row r="1433" spans="1:10" x14ac:dyDescent="0.2">
      <c r="A1433" s="15"/>
      <c r="B1433" s="7"/>
      <c r="C1433" s="85"/>
      <c r="D1433" s="7"/>
      <c r="E1433" s="72"/>
      <c r="F1433" s="7"/>
      <c r="G1433" s="7"/>
      <c r="H1433" s="154"/>
      <c r="I1433" s="7"/>
      <c r="J1433" s="7"/>
    </row>
    <row r="1434" spans="1:10" x14ac:dyDescent="0.2">
      <c r="A1434" s="15"/>
      <c r="B1434" s="7"/>
      <c r="C1434" s="85"/>
      <c r="D1434" s="7"/>
      <c r="E1434" s="72"/>
      <c r="F1434" s="7"/>
      <c r="G1434" s="7"/>
      <c r="H1434" s="154"/>
      <c r="I1434" s="7"/>
      <c r="J1434" s="7"/>
    </row>
    <row r="1435" spans="1:10" x14ac:dyDescent="0.2">
      <c r="A1435" s="15"/>
      <c r="B1435" s="7"/>
      <c r="C1435" s="85"/>
      <c r="D1435" s="7"/>
      <c r="E1435" s="72"/>
      <c r="F1435" s="7"/>
      <c r="G1435" s="7"/>
      <c r="H1435" s="154"/>
      <c r="I1435" s="7"/>
      <c r="J1435" s="7"/>
    </row>
    <row r="1436" spans="1:10" x14ac:dyDescent="0.2">
      <c r="A1436" s="15"/>
      <c r="B1436" s="7"/>
      <c r="C1436" s="85"/>
      <c r="D1436" s="7"/>
      <c r="E1436" s="72"/>
      <c r="F1436" s="7"/>
      <c r="G1436" s="7"/>
      <c r="H1436" s="154"/>
      <c r="I1436" s="7"/>
      <c r="J1436" s="7"/>
    </row>
    <row r="1437" spans="1:10" x14ac:dyDescent="0.2">
      <c r="A1437" s="15"/>
      <c r="B1437" s="7"/>
      <c r="C1437" s="85"/>
      <c r="D1437" s="7"/>
      <c r="E1437" s="72"/>
      <c r="F1437" s="7"/>
      <c r="G1437" s="7"/>
      <c r="H1437" s="154"/>
      <c r="I1437" s="7"/>
      <c r="J1437" s="7"/>
    </row>
    <row r="1438" spans="1:10" x14ac:dyDescent="0.2">
      <c r="A1438" s="15"/>
      <c r="B1438" s="7"/>
      <c r="C1438" s="85"/>
      <c r="D1438" s="7"/>
      <c r="E1438" s="72"/>
      <c r="F1438" s="7"/>
      <c r="G1438" s="7"/>
      <c r="H1438" s="154"/>
      <c r="I1438" s="7"/>
      <c r="J1438" s="7"/>
    </row>
    <row r="1439" spans="1:10" x14ac:dyDescent="0.2">
      <c r="A1439" s="15"/>
      <c r="B1439" s="7"/>
      <c r="C1439" s="85"/>
      <c r="D1439" s="7"/>
      <c r="E1439" s="72"/>
      <c r="F1439" s="7"/>
      <c r="G1439" s="7"/>
      <c r="H1439" s="154"/>
      <c r="I1439" s="7"/>
      <c r="J1439" s="7"/>
    </row>
    <row r="1440" spans="1:10" x14ac:dyDescent="0.2">
      <c r="A1440" s="15"/>
      <c r="B1440" s="7"/>
      <c r="C1440" s="85"/>
      <c r="D1440" s="7"/>
      <c r="E1440" s="72"/>
      <c r="F1440" s="7"/>
      <c r="G1440" s="7"/>
      <c r="H1440" s="154"/>
      <c r="I1440" s="7"/>
      <c r="J1440" s="7"/>
    </row>
    <row r="1441" spans="1:10" x14ac:dyDescent="0.2">
      <c r="A1441" s="15"/>
      <c r="B1441" s="7"/>
      <c r="C1441" s="85"/>
      <c r="D1441" s="7"/>
      <c r="E1441" s="72"/>
      <c r="F1441" s="7"/>
      <c r="G1441" s="7"/>
      <c r="H1441" s="154"/>
      <c r="I1441" s="7"/>
      <c r="J1441" s="7"/>
    </row>
    <row r="1442" spans="1:10" x14ac:dyDescent="0.2">
      <c r="A1442" s="15"/>
      <c r="B1442" s="7"/>
      <c r="C1442" s="85"/>
      <c r="D1442" s="7"/>
      <c r="E1442" s="72"/>
      <c r="F1442" s="7"/>
      <c r="G1442" s="7"/>
      <c r="H1442" s="154"/>
      <c r="I1442" s="7"/>
      <c r="J1442" s="7"/>
    </row>
    <row r="1443" spans="1:10" x14ac:dyDescent="0.2">
      <c r="A1443" s="15"/>
      <c r="B1443" s="7"/>
      <c r="C1443" s="85"/>
      <c r="D1443" s="7"/>
      <c r="E1443" s="72"/>
      <c r="F1443" s="7"/>
      <c r="G1443" s="7"/>
      <c r="H1443" s="154"/>
      <c r="I1443" s="7"/>
      <c r="J1443" s="7"/>
    </row>
    <row r="1444" spans="1:10" x14ac:dyDescent="0.2">
      <c r="A1444" s="15"/>
      <c r="B1444" s="7"/>
      <c r="C1444" s="85"/>
      <c r="D1444" s="7"/>
      <c r="E1444" s="72"/>
      <c r="F1444" s="7"/>
      <c r="G1444" s="7"/>
      <c r="H1444" s="154"/>
      <c r="I1444" s="7"/>
      <c r="J1444" s="7"/>
    </row>
    <row r="1445" spans="1:10" x14ac:dyDescent="0.2">
      <c r="A1445" s="15"/>
      <c r="B1445" s="7"/>
      <c r="C1445" s="85"/>
      <c r="D1445" s="7"/>
      <c r="E1445" s="72"/>
      <c r="F1445" s="7"/>
      <c r="G1445" s="7"/>
      <c r="H1445" s="154"/>
      <c r="I1445" s="7"/>
      <c r="J1445" s="7"/>
    </row>
    <row r="1446" spans="1:10" x14ac:dyDescent="0.2">
      <c r="A1446" s="15"/>
      <c r="B1446" s="7"/>
      <c r="C1446" s="85"/>
      <c r="D1446" s="7"/>
      <c r="E1446" s="72"/>
      <c r="F1446" s="7"/>
      <c r="G1446" s="7"/>
      <c r="H1446" s="154"/>
      <c r="I1446" s="7"/>
      <c r="J1446" s="7"/>
    </row>
    <row r="1447" spans="1:10" x14ac:dyDescent="0.2">
      <c r="A1447" s="15"/>
      <c r="B1447" s="7"/>
      <c r="C1447" s="85"/>
      <c r="D1447" s="7"/>
      <c r="E1447" s="72"/>
      <c r="F1447" s="7"/>
      <c r="G1447" s="7"/>
      <c r="H1447" s="154"/>
      <c r="I1447" s="7"/>
      <c r="J1447" s="7"/>
    </row>
    <row r="1448" spans="1:10" x14ac:dyDescent="0.2">
      <c r="A1448" s="15"/>
      <c r="B1448" s="7"/>
      <c r="C1448" s="85"/>
      <c r="D1448" s="7"/>
      <c r="E1448" s="72"/>
      <c r="F1448" s="7"/>
      <c r="G1448" s="7"/>
      <c r="H1448" s="154"/>
      <c r="I1448" s="7"/>
      <c r="J1448" s="7"/>
    </row>
    <row r="1449" spans="1:10" x14ac:dyDescent="0.2">
      <c r="A1449" s="15"/>
      <c r="B1449" s="7"/>
      <c r="C1449" s="85"/>
      <c r="D1449" s="7"/>
      <c r="E1449" s="72"/>
      <c r="F1449" s="7"/>
      <c r="G1449" s="7"/>
      <c r="H1449" s="154"/>
      <c r="I1449" s="7"/>
      <c r="J1449" s="7"/>
    </row>
    <row r="1450" spans="1:10" x14ac:dyDescent="0.2">
      <c r="A1450" s="15"/>
      <c r="B1450" s="7"/>
      <c r="C1450" s="85"/>
      <c r="D1450" s="7"/>
      <c r="E1450" s="72"/>
      <c r="F1450" s="7"/>
      <c r="G1450" s="7"/>
      <c r="H1450" s="154"/>
      <c r="I1450" s="7"/>
      <c r="J1450" s="7"/>
    </row>
    <row r="1451" spans="1:10" x14ac:dyDescent="0.2">
      <c r="A1451" s="15"/>
      <c r="B1451" s="7"/>
      <c r="C1451" s="85"/>
      <c r="D1451" s="7"/>
      <c r="E1451" s="72"/>
      <c r="F1451" s="7"/>
      <c r="G1451" s="7"/>
      <c r="H1451" s="154"/>
      <c r="I1451" s="7"/>
      <c r="J1451" s="7"/>
    </row>
    <row r="1452" spans="1:10" x14ac:dyDescent="0.2">
      <c r="A1452" s="15"/>
      <c r="B1452" s="7"/>
      <c r="C1452" s="85"/>
      <c r="D1452" s="7"/>
      <c r="E1452" s="72"/>
      <c r="F1452" s="7"/>
      <c r="G1452" s="7"/>
      <c r="H1452" s="154"/>
      <c r="I1452" s="7"/>
      <c r="J1452" s="7"/>
    </row>
    <row r="1453" spans="1:10" x14ac:dyDescent="0.2">
      <c r="A1453" s="15"/>
      <c r="B1453" s="7"/>
      <c r="C1453" s="85"/>
      <c r="D1453" s="7"/>
      <c r="E1453" s="72"/>
      <c r="F1453" s="7"/>
      <c r="G1453" s="7"/>
      <c r="H1453" s="154"/>
      <c r="I1453" s="7"/>
      <c r="J1453" s="7"/>
    </row>
    <row r="1454" spans="1:10" x14ac:dyDescent="0.2">
      <c r="A1454" s="15"/>
      <c r="B1454" s="7"/>
      <c r="C1454" s="85"/>
      <c r="D1454" s="7"/>
      <c r="E1454" s="72"/>
      <c r="F1454" s="7"/>
      <c r="G1454" s="7"/>
      <c r="H1454" s="154"/>
      <c r="I1454" s="7"/>
      <c r="J1454" s="7"/>
    </row>
    <row r="1455" spans="1:10" x14ac:dyDescent="0.2">
      <c r="A1455" s="15"/>
      <c r="B1455" s="7"/>
      <c r="C1455" s="85"/>
      <c r="D1455" s="7"/>
      <c r="E1455" s="72"/>
      <c r="F1455" s="7"/>
      <c r="G1455" s="7"/>
      <c r="H1455" s="154"/>
      <c r="I1455" s="7"/>
      <c r="J1455" s="7"/>
    </row>
    <row r="1456" spans="1:10" x14ac:dyDescent="0.2">
      <c r="A1456" s="15"/>
      <c r="B1456" s="7"/>
      <c r="C1456" s="85"/>
      <c r="D1456" s="7"/>
      <c r="E1456" s="72"/>
      <c r="F1456" s="7"/>
      <c r="G1456" s="7"/>
      <c r="H1456" s="154"/>
      <c r="I1456" s="7"/>
      <c r="J1456" s="7"/>
    </row>
    <row r="1457" spans="1:10" x14ac:dyDescent="0.2">
      <c r="A1457" s="15"/>
      <c r="B1457" s="7"/>
      <c r="C1457" s="85"/>
      <c r="D1457" s="7"/>
      <c r="E1457" s="72"/>
      <c r="F1457" s="7"/>
      <c r="G1457" s="7"/>
      <c r="H1457" s="154"/>
      <c r="I1457" s="7"/>
      <c r="J1457" s="7"/>
    </row>
    <row r="1458" spans="1:10" x14ac:dyDescent="0.2">
      <c r="A1458" s="15"/>
      <c r="B1458" s="7"/>
      <c r="C1458" s="85"/>
      <c r="D1458" s="7"/>
      <c r="E1458" s="72"/>
      <c r="F1458" s="7"/>
      <c r="G1458" s="7"/>
      <c r="H1458" s="154"/>
      <c r="I1458" s="7"/>
      <c r="J1458" s="7"/>
    </row>
    <row r="1459" spans="1:10" x14ac:dyDescent="0.2">
      <c r="A1459" s="15"/>
      <c r="B1459" s="7"/>
      <c r="C1459" s="85"/>
      <c r="D1459" s="7"/>
      <c r="E1459" s="72"/>
      <c r="F1459" s="7"/>
      <c r="G1459" s="7"/>
      <c r="H1459" s="154"/>
      <c r="I1459" s="7"/>
      <c r="J1459" s="7"/>
    </row>
    <row r="1460" spans="1:10" x14ac:dyDescent="0.2">
      <c r="A1460" s="15"/>
      <c r="B1460" s="7"/>
      <c r="C1460" s="85"/>
      <c r="D1460" s="7"/>
      <c r="E1460" s="72"/>
      <c r="F1460" s="7"/>
      <c r="G1460" s="7"/>
      <c r="H1460" s="154"/>
      <c r="I1460" s="7"/>
      <c r="J1460" s="7"/>
    </row>
    <row r="1461" spans="1:10" x14ac:dyDescent="0.2">
      <c r="A1461" s="15"/>
      <c r="B1461" s="7"/>
      <c r="C1461" s="85"/>
      <c r="D1461" s="7"/>
      <c r="E1461" s="72"/>
      <c r="F1461" s="7"/>
      <c r="G1461" s="7"/>
      <c r="H1461" s="154"/>
      <c r="I1461" s="7"/>
      <c r="J1461" s="7"/>
    </row>
    <row r="1462" spans="1:10" x14ac:dyDescent="0.2">
      <c r="A1462" s="15"/>
      <c r="B1462" s="7"/>
      <c r="C1462" s="85"/>
      <c r="D1462" s="7"/>
      <c r="E1462" s="72"/>
      <c r="F1462" s="7"/>
      <c r="G1462" s="7"/>
      <c r="H1462" s="154"/>
      <c r="I1462" s="7"/>
      <c r="J1462" s="7"/>
    </row>
    <row r="1463" spans="1:10" x14ac:dyDescent="0.2">
      <c r="A1463" s="15"/>
      <c r="B1463" s="7"/>
      <c r="C1463" s="85"/>
      <c r="D1463" s="7"/>
      <c r="E1463" s="72"/>
      <c r="F1463" s="7"/>
      <c r="G1463" s="7"/>
      <c r="H1463" s="154"/>
      <c r="I1463" s="7"/>
      <c r="J1463" s="7"/>
    </row>
    <row r="1464" spans="1:10" x14ac:dyDescent="0.2">
      <c r="A1464" s="15"/>
      <c r="B1464" s="7"/>
      <c r="C1464" s="85"/>
      <c r="D1464" s="7"/>
      <c r="E1464" s="72"/>
      <c r="F1464" s="7"/>
      <c r="G1464" s="7"/>
      <c r="H1464" s="154"/>
      <c r="I1464" s="7"/>
      <c r="J1464" s="7"/>
    </row>
    <row r="1465" spans="1:10" x14ac:dyDescent="0.2">
      <c r="A1465" s="15"/>
      <c r="B1465" s="7"/>
      <c r="C1465" s="85"/>
      <c r="D1465" s="7"/>
      <c r="E1465" s="72"/>
      <c r="F1465" s="7"/>
      <c r="G1465" s="7"/>
      <c r="H1465" s="154"/>
      <c r="I1465" s="7"/>
      <c r="J1465" s="7"/>
    </row>
    <row r="1466" spans="1:10" x14ac:dyDescent="0.2">
      <c r="A1466" s="15"/>
      <c r="B1466" s="7"/>
      <c r="C1466" s="85"/>
      <c r="D1466" s="7"/>
      <c r="E1466" s="72"/>
      <c r="F1466" s="7"/>
      <c r="G1466" s="7"/>
      <c r="H1466" s="154"/>
      <c r="I1466" s="7"/>
      <c r="J1466" s="7"/>
    </row>
    <row r="1467" spans="1:10" x14ac:dyDescent="0.2">
      <c r="A1467" s="15"/>
      <c r="B1467" s="7"/>
      <c r="C1467" s="85"/>
      <c r="D1467" s="7"/>
      <c r="E1467" s="72"/>
      <c r="F1467" s="7"/>
      <c r="G1467" s="7"/>
      <c r="H1467" s="154"/>
      <c r="I1467" s="7"/>
      <c r="J1467" s="7"/>
    </row>
    <row r="1468" spans="1:10" x14ac:dyDescent="0.2">
      <c r="A1468" s="15"/>
      <c r="B1468" s="7"/>
      <c r="C1468" s="85"/>
      <c r="D1468" s="7"/>
      <c r="E1468" s="72"/>
      <c r="F1468" s="7"/>
      <c r="G1468" s="7"/>
      <c r="H1468" s="154"/>
      <c r="I1468" s="7"/>
      <c r="J1468" s="7"/>
    </row>
    <row r="1469" spans="1:10" x14ac:dyDescent="0.2">
      <c r="A1469" s="15"/>
      <c r="B1469" s="7"/>
      <c r="C1469" s="85"/>
      <c r="D1469" s="7"/>
      <c r="E1469" s="72"/>
      <c r="F1469" s="7"/>
      <c r="G1469" s="7"/>
      <c r="H1469" s="154"/>
      <c r="I1469" s="7"/>
      <c r="J1469" s="7"/>
    </row>
    <row r="1470" spans="1:10" x14ac:dyDescent="0.2">
      <c r="A1470" s="15"/>
      <c r="B1470" s="7"/>
      <c r="C1470" s="85"/>
      <c r="D1470" s="7"/>
      <c r="E1470" s="72"/>
      <c r="F1470" s="7"/>
      <c r="G1470" s="7"/>
      <c r="H1470" s="154"/>
      <c r="I1470" s="7"/>
      <c r="J1470" s="7"/>
    </row>
    <row r="1471" spans="1:10" x14ac:dyDescent="0.2">
      <c r="A1471" s="15"/>
      <c r="B1471" s="7"/>
      <c r="C1471" s="85"/>
      <c r="D1471" s="7"/>
      <c r="E1471" s="72"/>
      <c r="F1471" s="7"/>
      <c r="G1471" s="7"/>
      <c r="H1471" s="154"/>
      <c r="I1471" s="7"/>
      <c r="J1471" s="7"/>
    </row>
    <row r="1472" spans="1:10" x14ac:dyDescent="0.2">
      <c r="A1472" s="15"/>
      <c r="B1472" s="7"/>
      <c r="C1472" s="85"/>
      <c r="D1472" s="7"/>
      <c r="E1472" s="72"/>
      <c r="F1472" s="7"/>
      <c r="G1472" s="7"/>
      <c r="H1472" s="154"/>
      <c r="I1472" s="7"/>
      <c r="J1472" s="7"/>
    </row>
    <row r="1473" spans="1:10" x14ac:dyDescent="0.2">
      <c r="A1473" s="15"/>
      <c r="B1473" s="7"/>
      <c r="C1473" s="85"/>
      <c r="D1473" s="7"/>
      <c r="E1473" s="72"/>
      <c r="F1473" s="7"/>
      <c r="G1473" s="7"/>
      <c r="H1473" s="154"/>
      <c r="I1473" s="7"/>
      <c r="J1473" s="7"/>
    </row>
    <row r="1474" spans="1:10" x14ac:dyDescent="0.2">
      <c r="A1474" s="15"/>
      <c r="B1474" s="7"/>
      <c r="C1474" s="85"/>
      <c r="D1474" s="7"/>
      <c r="E1474" s="72"/>
      <c r="F1474" s="7"/>
      <c r="G1474" s="7"/>
      <c r="H1474" s="154"/>
      <c r="I1474" s="7"/>
      <c r="J1474" s="7"/>
    </row>
    <row r="1475" spans="1:10" x14ac:dyDescent="0.2">
      <c r="A1475" s="15"/>
      <c r="B1475" s="7"/>
      <c r="C1475" s="85"/>
      <c r="D1475" s="7"/>
      <c r="E1475" s="72"/>
      <c r="F1475" s="7"/>
      <c r="G1475" s="7"/>
      <c r="H1475" s="154"/>
      <c r="I1475" s="7"/>
      <c r="J1475" s="7"/>
    </row>
    <row r="1476" spans="1:10" x14ac:dyDescent="0.2">
      <c r="A1476" s="15"/>
      <c r="B1476" s="7"/>
      <c r="C1476" s="85"/>
      <c r="D1476" s="7"/>
      <c r="E1476" s="72"/>
      <c r="F1476" s="7"/>
      <c r="G1476" s="7"/>
      <c r="H1476" s="154"/>
      <c r="I1476" s="7"/>
      <c r="J1476" s="7"/>
    </row>
    <row r="1477" spans="1:10" x14ac:dyDescent="0.2">
      <c r="A1477" s="15"/>
      <c r="B1477" s="7"/>
      <c r="C1477" s="85"/>
      <c r="D1477" s="7"/>
      <c r="E1477" s="72"/>
      <c r="F1477" s="7"/>
      <c r="G1477" s="7"/>
      <c r="H1477" s="154"/>
      <c r="I1477" s="7"/>
      <c r="J1477" s="7"/>
    </row>
    <row r="1478" spans="1:10" x14ac:dyDescent="0.2">
      <c r="A1478" s="15"/>
      <c r="B1478" s="7"/>
      <c r="C1478" s="85"/>
      <c r="D1478" s="7"/>
      <c r="E1478" s="72"/>
      <c r="F1478" s="7"/>
      <c r="G1478" s="7"/>
      <c r="H1478" s="154"/>
      <c r="I1478" s="7"/>
      <c r="J1478" s="7"/>
    </row>
    <row r="1479" spans="1:10" x14ac:dyDescent="0.2">
      <c r="A1479" s="15"/>
      <c r="B1479" s="7"/>
      <c r="C1479" s="85"/>
      <c r="D1479" s="7"/>
      <c r="E1479" s="72"/>
      <c r="F1479" s="7"/>
      <c r="G1479" s="7"/>
      <c r="H1479" s="154"/>
      <c r="I1479" s="7"/>
      <c r="J1479" s="7"/>
    </row>
    <row r="1480" spans="1:10" x14ac:dyDescent="0.2">
      <c r="A1480" s="15"/>
      <c r="B1480" s="7"/>
      <c r="C1480" s="85"/>
      <c r="D1480" s="7"/>
      <c r="E1480" s="72"/>
      <c r="F1480" s="7"/>
      <c r="G1480" s="7"/>
      <c r="H1480" s="154"/>
      <c r="I1480" s="7"/>
      <c r="J1480" s="7"/>
    </row>
    <row r="1481" spans="1:10" x14ac:dyDescent="0.2">
      <c r="A1481" s="15"/>
      <c r="B1481" s="7"/>
      <c r="C1481" s="85"/>
      <c r="D1481" s="7"/>
      <c r="E1481" s="72"/>
      <c r="F1481" s="7"/>
      <c r="G1481" s="7"/>
      <c r="H1481" s="154"/>
      <c r="I1481" s="7"/>
      <c r="J1481" s="7"/>
    </row>
    <row r="1482" spans="1:10" x14ac:dyDescent="0.2">
      <c r="A1482" s="15"/>
      <c r="B1482" s="7"/>
      <c r="C1482" s="85"/>
      <c r="D1482" s="7"/>
      <c r="E1482" s="72"/>
      <c r="F1482" s="7"/>
      <c r="G1482" s="7"/>
      <c r="H1482" s="154"/>
      <c r="I1482" s="7"/>
      <c r="J1482" s="7"/>
    </row>
    <row r="1483" spans="1:10" x14ac:dyDescent="0.2">
      <c r="A1483" s="15"/>
      <c r="B1483" s="7"/>
      <c r="C1483" s="85"/>
      <c r="D1483" s="7"/>
      <c r="E1483" s="72"/>
      <c r="F1483" s="7"/>
      <c r="G1483" s="7"/>
      <c r="H1483" s="154"/>
      <c r="I1483" s="7"/>
      <c r="J1483" s="7"/>
    </row>
    <row r="1484" spans="1:10" x14ac:dyDescent="0.2">
      <c r="A1484" s="15"/>
      <c r="B1484" s="7"/>
      <c r="C1484" s="85"/>
      <c r="D1484" s="7"/>
      <c r="E1484" s="72"/>
      <c r="F1484" s="7"/>
      <c r="G1484" s="7"/>
      <c r="H1484" s="154"/>
      <c r="I1484" s="7"/>
      <c r="J1484" s="7"/>
    </row>
    <row r="1485" spans="1:10" x14ac:dyDescent="0.2">
      <c r="A1485" s="15"/>
      <c r="B1485" s="7"/>
      <c r="C1485" s="85"/>
      <c r="D1485" s="7"/>
      <c r="E1485" s="72"/>
      <c r="F1485" s="7"/>
      <c r="G1485" s="7"/>
      <c r="H1485" s="154"/>
      <c r="I1485" s="7"/>
      <c r="J1485" s="7"/>
    </row>
    <row r="1486" spans="1:10" x14ac:dyDescent="0.2">
      <c r="A1486" s="15"/>
      <c r="B1486" s="7"/>
      <c r="C1486" s="85"/>
      <c r="D1486" s="7"/>
      <c r="E1486" s="72"/>
      <c r="F1486" s="7"/>
      <c r="G1486" s="7"/>
      <c r="H1486" s="154"/>
      <c r="I1486" s="7"/>
      <c r="J1486" s="7"/>
    </row>
    <row r="1487" spans="1:10" x14ac:dyDescent="0.2">
      <c r="A1487" s="15"/>
      <c r="B1487" s="7"/>
      <c r="C1487" s="85"/>
      <c r="D1487" s="7"/>
      <c r="E1487" s="72"/>
      <c r="F1487" s="7"/>
      <c r="G1487" s="7"/>
      <c r="H1487" s="154"/>
      <c r="I1487" s="7"/>
      <c r="J1487" s="7"/>
    </row>
    <row r="1488" spans="1:10" x14ac:dyDescent="0.2">
      <c r="A1488" s="15"/>
      <c r="B1488" s="7"/>
      <c r="C1488" s="85"/>
      <c r="D1488" s="7"/>
      <c r="E1488" s="72"/>
      <c r="F1488" s="7"/>
      <c r="G1488" s="7"/>
      <c r="H1488" s="154"/>
      <c r="I1488" s="7"/>
      <c r="J1488" s="7"/>
    </row>
    <row r="1489" spans="1:10" x14ac:dyDescent="0.2">
      <c r="A1489" s="15"/>
      <c r="B1489" s="7"/>
      <c r="C1489" s="85"/>
      <c r="D1489" s="7"/>
      <c r="E1489" s="72"/>
      <c r="F1489" s="7"/>
      <c r="G1489" s="7"/>
      <c r="H1489" s="154"/>
      <c r="I1489" s="7"/>
      <c r="J1489" s="7"/>
    </row>
    <row r="1490" spans="1:10" x14ac:dyDescent="0.2">
      <c r="A1490" s="15"/>
      <c r="B1490" s="7"/>
      <c r="C1490" s="85"/>
      <c r="D1490" s="7"/>
      <c r="E1490" s="72"/>
      <c r="F1490" s="7"/>
      <c r="G1490" s="7"/>
      <c r="H1490" s="154"/>
      <c r="I1490" s="7"/>
      <c r="J1490" s="7"/>
    </row>
    <row r="1491" spans="1:10" x14ac:dyDescent="0.2">
      <c r="A1491" s="15"/>
      <c r="B1491" s="7"/>
      <c r="C1491" s="85"/>
      <c r="D1491" s="7"/>
      <c r="E1491" s="72"/>
      <c r="F1491" s="7"/>
      <c r="G1491" s="7"/>
      <c r="H1491" s="154"/>
      <c r="I1491" s="7"/>
      <c r="J1491" s="7"/>
    </row>
    <row r="1492" spans="1:10" x14ac:dyDescent="0.2">
      <c r="A1492" s="15"/>
      <c r="B1492" s="7"/>
      <c r="C1492" s="85"/>
      <c r="D1492" s="7"/>
      <c r="E1492" s="72"/>
      <c r="F1492" s="7"/>
      <c r="G1492" s="7"/>
      <c r="H1492" s="154"/>
      <c r="I1492" s="7"/>
      <c r="J1492" s="7"/>
    </row>
    <row r="1493" spans="1:10" x14ac:dyDescent="0.2">
      <c r="A1493" s="15"/>
      <c r="B1493" s="7"/>
      <c r="C1493" s="85"/>
      <c r="D1493" s="7"/>
      <c r="E1493" s="72"/>
      <c r="F1493" s="7"/>
      <c r="G1493" s="7"/>
      <c r="H1493" s="154"/>
      <c r="I1493" s="7"/>
      <c r="J1493" s="7"/>
    </row>
    <row r="1494" spans="1:10" x14ac:dyDescent="0.2">
      <c r="A1494" s="15"/>
      <c r="B1494" s="7"/>
      <c r="C1494" s="85"/>
      <c r="D1494" s="7"/>
      <c r="E1494" s="72"/>
      <c r="F1494" s="7"/>
      <c r="G1494" s="7"/>
      <c r="H1494" s="154"/>
      <c r="I1494" s="7"/>
      <c r="J1494" s="7"/>
    </row>
    <row r="1495" spans="1:10" x14ac:dyDescent="0.2">
      <c r="A1495" s="15"/>
      <c r="B1495" s="7"/>
      <c r="C1495" s="85"/>
      <c r="D1495" s="7"/>
      <c r="E1495" s="72"/>
      <c r="F1495" s="7"/>
      <c r="G1495" s="7"/>
      <c r="H1495" s="154"/>
      <c r="I1495" s="7"/>
      <c r="J1495" s="7"/>
    </row>
    <row r="1496" spans="1:10" x14ac:dyDescent="0.2">
      <c r="A1496" s="15"/>
      <c r="B1496" s="7"/>
      <c r="C1496" s="85"/>
      <c r="D1496" s="7"/>
      <c r="E1496" s="72"/>
      <c r="F1496" s="7"/>
      <c r="G1496" s="7"/>
      <c r="H1496" s="154"/>
      <c r="I1496" s="7"/>
      <c r="J1496" s="7"/>
    </row>
    <row r="1497" spans="1:10" x14ac:dyDescent="0.2">
      <c r="A1497" s="15"/>
      <c r="B1497" s="7"/>
      <c r="C1497" s="85"/>
      <c r="D1497" s="7"/>
      <c r="E1497" s="72"/>
      <c r="F1497" s="7"/>
      <c r="G1497" s="7"/>
      <c r="H1497" s="154"/>
      <c r="I1497" s="7"/>
      <c r="J1497" s="7"/>
    </row>
    <row r="1498" spans="1:10" x14ac:dyDescent="0.2">
      <c r="A1498" s="15"/>
      <c r="B1498" s="7"/>
      <c r="C1498" s="85"/>
      <c r="D1498" s="7"/>
      <c r="E1498" s="72"/>
      <c r="F1498" s="7"/>
      <c r="G1498" s="7"/>
      <c r="H1498" s="154"/>
      <c r="I1498" s="7"/>
      <c r="J1498" s="7"/>
    </row>
    <row r="1499" spans="1:10" x14ac:dyDescent="0.2">
      <c r="A1499" s="15"/>
      <c r="B1499" s="7"/>
      <c r="C1499" s="85"/>
      <c r="D1499" s="7"/>
      <c r="E1499" s="72"/>
      <c r="F1499" s="7"/>
      <c r="G1499" s="7"/>
      <c r="H1499" s="154"/>
      <c r="I1499" s="7"/>
      <c r="J1499" s="7"/>
    </row>
    <row r="1500" spans="1:10" x14ac:dyDescent="0.2">
      <c r="A1500" s="15"/>
      <c r="B1500" s="7"/>
      <c r="C1500" s="85"/>
      <c r="D1500" s="7"/>
      <c r="E1500" s="72"/>
      <c r="F1500" s="7"/>
      <c r="G1500" s="7"/>
      <c r="H1500" s="154"/>
      <c r="I1500" s="7"/>
      <c r="J1500" s="7"/>
    </row>
    <row r="1501" spans="1:10" x14ac:dyDescent="0.2">
      <c r="A1501" s="15"/>
      <c r="B1501" s="7"/>
      <c r="C1501" s="85"/>
      <c r="D1501" s="7"/>
      <c r="E1501" s="72"/>
      <c r="F1501" s="7"/>
      <c r="G1501" s="7"/>
      <c r="H1501" s="154"/>
      <c r="I1501" s="7"/>
      <c r="J1501" s="7"/>
    </row>
    <row r="1502" spans="1:10" x14ac:dyDescent="0.2">
      <c r="A1502" s="15"/>
      <c r="B1502" s="7"/>
      <c r="C1502" s="85"/>
      <c r="D1502" s="7"/>
      <c r="E1502" s="72"/>
      <c r="F1502" s="7"/>
      <c r="G1502" s="7"/>
      <c r="H1502" s="154"/>
      <c r="I1502" s="7"/>
      <c r="J1502" s="7"/>
    </row>
    <row r="1503" spans="1:10" x14ac:dyDescent="0.2">
      <c r="A1503" s="15"/>
      <c r="B1503" s="7"/>
      <c r="C1503" s="85"/>
      <c r="D1503" s="7"/>
      <c r="E1503" s="72"/>
      <c r="F1503" s="7"/>
      <c r="G1503" s="7"/>
      <c r="H1503" s="154"/>
      <c r="I1503" s="7"/>
      <c r="J1503" s="7"/>
    </row>
    <row r="1504" spans="1:10" x14ac:dyDescent="0.2">
      <c r="A1504" s="15"/>
      <c r="B1504" s="7"/>
      <c r="C1504" s="85"/>
      <c r="D1504" s="7"/>
      <c r="E1504" s="72"/>
      <c r="F1504" s="7"/>
      <c r="G1504" s="7"/>
      <c r="H1504" s="154"/>
      <c r="I1504" s="7"/>
      <c r="J1504" s="7"/>
    </row>
    <row r="1505" spans="1:10" x14ac:dyDescent="0.2">
      <c r="A1505" s="15"/>
      <c r="B1505" s="7"/>
      <c r="C1505" s="85"/>
      <c r="D1505" s="7"/>
      <c r="E1505" s="72"/>
      <c r="F1505" s="7"/>
      <c r="G1505" s="7"/>
      <c r="H1505" s="154"/>
      <c r="I1505" s="7"/>
      <c r="J1505" s="7"/>
    </row>
    <row r="1506" spans="1:10" x14ac:dyDescent="0.2">
      <c r="A1506" s="15"/>
      <c r="B1506" s="7"/>
      <c r="C1506" s="85"/>
      <c r="D1506" s="7"/>
      <c r="E1506" s="72"/>
      <c r="F1506" s="7"/>
      <c r="G1506" s="7"/>
      <c r="H1506" s="154"/>
      <c r="I1506" s="7"/>
      <c r="J1506" s="7"/>
    </row>
    <row r="1507" spans="1:10" x14ac:dyDescent="0.2">
      <c r="A1507" s="15"/>
      <c r="B1507" s="7"/>
      <c r="C1507" s="85"/>
      <c r="D1507" s="7"/>
      <c r="E1507" s="72"/>
      <c r="F1507" s="7"/>
      <c r="G1507" s="7"/>
      <c r="H1507" s="154"/>
      <c r="I1507" s="7"/>
      <c r="J1507" s="7"/>
    </row>
    <row r="1508" spans="1:10" x14ac:dyDescent="0.2">
      <c r="A1508" s="15"/>
      <c r="B1508" s="7"/>
      <c r="C1508" s="85"/>
      <c r="D1508" s="7"/>
      <c r="E1508" s="72"/>
      <c r="F1508" s="7"/>
      <c r="G1508" s="7"/>
      <c r="H1508" s="154"/>
      <c r="I1508" s="7"/>
      <c r="J1508" s="7"/>
    </row>
    <row r="1509" spans="1:10" x14ac:dyDescent="0.2">
      <c r="A1509" s="15"/>
      <c r="B1509" s="7"/>
      <c r="C1509" s="85"/>
      <c r="D1509" s="7"/>
      <c r="E1509" s="72"/>
      <c r="F1509" s="7"/>
      <c r="G1509" s="7"/>
      <c r="H1509" s="154"/>
      <c r="I1509" s="7"/>
      <c r="J1509" s="7"/>
    </row>
    <row r="1510" spans="1:10" x14ac:dyDescent="0.2">
      <c r="A1510" s="15"/>
      <c r="B1510" s="7"/>
      <c r="C1510" s="85"/>
      <c r="D1510" s="7"/>
      <c r="E1510" s="72"/>
      <c r="F1510" s="7"/>
      <c r="G1510" s="7"/>
      <c r="H1510" s="154"/>
      <c r="I1510" s="7"/>
      <c r="J1510" s="7"/>
    </row>
    <row r="1511" spans="1:10" x14ac:dyDescent="0.2">
      <c r="A1511" s="15"/>
      <c r="B1511" s="7"/>
      <c r="C1511" s="85"/>
      <c r="D1511" s="7"/>
      <c r="E1511" s="72"/>
      <c r="F1511" s="7"/>
      <c r="G1511" s="7"/>
      <c r="H1511" s="154"/>
      <c r="I1511" s="7"/>
      <c r="J1511" s="7"/>
    </row>
    <row r="1512" spans="1:10" x14ac:dyDescent="0.2">
      <c r="A1512" s="15"/>
      <c r="B1512" s="7"/>
      <c r="C1512" s="85"/>
      <c r="D1512" s="7"/>
      <c r="E1512" s="72"/>
      <c r="F1512" s="7"/>
      <c r="G1512" s="7"/>
      <c r="H1512" s="154"/>
      <c r="I1512" s="7"/>
      <c r="J1512" s="7"/>
    </row>
    <row r="1513" spans="1:10" x14ac:dyDescent="0.2">
      <c r="A1513" s="15"/>
      <c r="B1513" s="7"/>
      <c r="C1513" s="85"/>
      <c r="D1513" s="7"/>
      <c r="E1513" s="72"/>
      <c r="F1513" s="7"/>
      <c r="G1513" s="7"/>
      <c r="H1513" s="154"/>
      <c r="I1513" s="7"/>
      <c r="J1513" s="7"/>
    </row>
    <row r="1514" spans="1:10" x14ac:dyDescent="0.2">
      <c r="A1514" s="15"/>
      <c r="B1514" s="7"/>
      <c r="C1514" s="85"/>
      <c r="D1514" s="7"/>
      <c r="E1514" s="72"/>
      <c r="F1514" s="7"/>
      <c r="G1514" s="7"/>
      <c r="H1514" s="154"/>
      <c r="I1514" s="7"/>
      <c r="J1514" s="7"/>
    </row>
    <row r="1515" spans="1:10" x14ac:dyDescent="0.2">
      <c r="A1515" s="15"/>
      <c r="B1515" s="7"/>
      <c r="C1515" s="85"/>
      <c r="D1515" s="7"/>
      <c r="E1515" s="72"/>
      <c r="F1515" s="7"/>
      <c r="G1515" s="7"/>
      <c r="H1515" s="154"/>
      <c r="I1515" s="7"/>
      <c r="J1515" s="7"/>
    </row>
    <row r="1516" spans="1:10" x14ac:dyDescent="0.2">
      <c r="A1516" s="15"/>
      <c r="B1516" s="7"/>
      <c r="C1516" s="85"/>
      <c r="D1516" s="7"/>
      <c r="E1516" s="72"/>
      <c r="F1516" s="7"/>
      <c r="G1516" s="7"/>
      <c r="H1516" s="154"/>
      <c r="I1516" s="7"/>
      <c r="J1516" s="7"/>
    </row>
    <row r="1517" spans="1:10" x14ac:dyDescent="0.2">
      <c r="A1517" s="15"/>
      <c r="B1517" s="7"/>
      <c r="C1517" s="85"/>
      <c r="D1517" s="7"/>
      <c r="E1517" s="72"/>
      <c r="F1517" s="7"/>
      <c r="G1517" s="7"/>
      <c r="H1517" s="154"/>
      <c r="I1517" s="7"/>
      <c r="J1517" s="7"/>
    </row>
    <row r="1518" spans="1:10" x14ac:dyDescent="0.2">
      <c r="A1518" s="15"/>
      <c r="B1518" s="7"/>
      <c r="C1518" s="85"/>
      <c r="D1518" s="7"/>
      <c r="E1518" s="72"/>
      <c r="F1518" s="7"/>
      <c r="G1518" s="7"/>
      <c r="H1518" s="154"/>
      <c r="I1518" s="7"/>
      <c r="J1518" s="7"/>
    </row>
    <row r="1519" spans="1:10" x14ac:dyDescent="0.2">
      <c r="A1519" s="15"/>
      <c r="B1519" s="7"/>
      <c r="C1519" s="85"/>
      <c r="D1519" s="7"/>
      <c r="E1519" s="72"/>
      <c r="F1519" s="7"/>
      <c r="G1519" s="7"/>
      <c r="H1519" s="154"/>
      <c r="I1519" s="7"/>
      <c r="J1519" s="7"/>
    </row>
    <row r="1520" spans="1:10" x14ac:dyDescent="0.2">
      <c r="A1520" s="15"/>
      <c r="B1520" s="7"/>
      <c r="C1520" s="85"/>
      <c r="D1520" s="7"/>
      <c r="E1520" s="72"/>
      <c r="F1520" s="7"/>
      <c r="G1520" s="7"/>
      <c r="H1520" s="154"/>
      <c r="I1520" s="7"/>
      <c r="J1520" s="7"/>
    </row>
    <row r="1521" spans="1:10" x14ac:dyDescent="0.2">
      <c r="A1521" s="15"/>
      <c r="B1521" s="7"/>
      <c r="C1521" s="85"/>
      <c r="D1521" s="7"/>
      <c r="E1521" s="72"/>
      <c r="F1521" s="7"/>
      <c r="G1521" s="7"/>
      <c r="H1521" s="154"/>
      <c r="I1521" s="7"/>
      <c r="J1521" s="7"/>
    </row>
    <row r="1522" spans="1:10" x14ac:dyDescent="0.2">
      <c r="A1522" s="15"/>
      <c r="B1522" s="7"/>
      <c r="C1522" s="85"/>
      <c r="D1522" s="7"/>
      <c r="E1522" s="72"/>
      <c r="F1522" s="7"/>
      <c r="G1522" s="7"/>
      <c r="H1522" s="154"/>
      <c r="I1522" s="7"/>
      <c r="J1522" s="7"/>
    </row>
    <row r="1523" spans="1:10" x14ac:dyDescent="0.2">
      <c r="A1523" s="15"/>
      <c r="B1523" s="7"/>
      <c r="C1523" s="85"/>
      <c r="D1523" s="7"/>
      <c r="E1523" s="72"/>
      <c r="F1523" s="7"/>
      <c r="G1523" s="7"/>
      <c r="H1523" s="154"/>
      <c r="I1523" s="7"/>
      <c r="J1523" s="7"/>
    </row>
    <row r="1524" spans="1:10" x14ac:dyDescent="0.2">
      <c r="A1524" s="15"/>
      <c r="B1524" s="7"/>
      <c r="C1524" s="85"/>
      <c r="D1524" s="7"/>
      <c r="E1524" s="72"/>
      <c r="F1524" s="7"/>
      <c r="G1524" s="7"/>
      <c r="H1524" s="154"/>
      <c r="I1524" s="7"/>
      <c r="J1524" s="7"/>
    </row>
    <row r="1525" spans="1:10" x14ac:dyDescent="0.2">
      <c r="A1525" s="15"/>
      <c r="B1525" s="7"/>
      <c r="C1525" s="85"/>
      <c r="D1525" s="7"/>
      <c r="E1525" s="72"/>
      <c r="F1525" s="7"/>
      <c r="G1525" s="7"/>
      <c r="H1525" s="154"/>
      <c r="I1525" s="7"/>
      <c r="J1525" s="7"/>
    </row>
    <row r="1526" spans="1:10" x14ac:dyDescent="0.2">
      <c r="A1526" s="15"/>
      <c r="B1526" s="7"/>
      <c r="C1526" s="85"/>
      <c r="D1526" s="7"/>
      <c r="E1526" s="72"/>
      <c r="F1526" s="7"/>
      <c r="G1526" s="7"/>
      <c r="H1526" s="154"/>
      <c r="I1526" s="7"/>
      <c r="J1526" s="7"/>
    </row>
    <row r="1527" spans="1:10" x14ac:dyDescent="0.2">
      <c r="A1527" s="15"/>
      <c r="B1527" s="7"/>
      <c r="C1527" s="85"/>
      <c r="D1527" s="7"/>
      <c r="E1527" s="72"/>
      <c r="F1527" s="7"/>
      <c r="G1527" s="7"/>
      <c r="H1527" s="154"/>
      <c r="I1527" s="7"/>
      <c r="J1527" s="7"/>
    </row>
    <row r="1528" spans="1:10" x14ac:dyDescent="0.2">
      <c r="A1528" s="15"/>
      <c r="B1528" s="7"/>
      <c r="C1528" s="85"/>
      <c r="D1528" s="7"/>
      <c r="E1528" s="72"/>
      <c r="F1528" s="7"/>
      <c r="G1528" s="7"/>
      <c r="H1528" s="154"/>
      <c r="I1528" s="7"/>
      <c r="J1528" s="7"/>
    </row>
    <row r="1529" spans="1:10" x14ac:dyDescent="0.2">
      <c r="A1529" s="15"/>
      <c r="B1529" s="7"/>
      <c r="C1529" s="85"/>
      <c r="D1529" s="7"/>
      <c r="E1529" s="72"/>
      <c r="F1529" s="7"/>
      <c r="G1529" s="7"/>
      <c r="H1529" s="154"/>
      <c r="I1529" s="7"/>
      <c r="J1529" s="7"/>
    </row>
    <row r="1530" spans="1:10" x14ac:dyDescent="0.2">
      <c r="A1530" s="15"/>
      <c r="B1530" s="7"/>
      <c r="C1530" s="85"/>
      <c r="D1530" s="7"/>
      <c r="E1530" s="72"/>
      <c r="F1530" s="7"/>
      <c r="G1530" s="7"/>
      <c r="H1530" s="154"/>
      <c r="I1530" s="7"/>
      <c r="J1530" s="7"/>
    </row>
    <row r="1531" spans="1:10" x14ac:dyDescent="0.2">
      <c r="A1531" s="15"/>
      <c r="B1531" s="7"/>
      <c r="C1531" s="85"/>
      <c r="D1531" s="7"/>
      <c r="E1531" s="72"/>
      <c r="F1531" s="7"/>
      <c r="G1531" s="7"/>
      <c r="H1531" s="154"/>
      <c r="I1531" s="7"/>
      <c r="J1531" s="7"/>
    </row>
    <row r="1532" spans="1:10" x14ac:dyDescent="0.2">
      <c r="A1532" s="15"/>
      <c r="B1532" s="7"/>
      <c r="C1532" s="85"/>
      <c r="D1532" s="7"/>
      <c r="E1532" s="72"/>
      <c r="F1532" s="7"/>
      <c r="G1532" s="7"/>
      <c r="H1532" s="154"/>
      <c r="I1532" s="7"/>
      <c r="J1532" s="7"/>
    </row>
    <row r="1533" spans="1:10" x14ac:dyDescent="0.2">
      <c r="A1533" s="15"/>
      <c r="B1533" s="7"/>
      <c r="C1533" s="85"/>
      <c r="D1533" s="7"/>
      <c r="E1533" s="72"/>
      <c r="F1533" s="7"/>
      <c r="G1533" s="7"/>
      <c r="H1533" s="154"/>
      <c r="I1533" s="7"/>
      <c r="J1533" s="7"/>
    </row>
    <row r="1534" spans="1:10" x14ac:dyDescent="0.2">
      <c r="A1534" s="15"/>
      <c r="B1534" s="7"/>
      <c r="C1534" s="85"/>
      <c r="D1534" s="7"/>
      <c r="E1534" s="72"/>
      <c r="F1534" s="7"/>
      <c r="G1534" s="7"/>
      <c r="H1534" s="154"/>
      <c r="I1534" s="7"/>
      <c r="J1534" s="7"/>
    </row>
    <row r="1535" spans="1:10" x14ac:dyDescent="0.2">
      <c r="A1535" s="15"/>
      <c r="B1535" s="7"/>
      <c r="C1535" s="85"/>
      <c r="D1535" s="7"/>
      <c r="E1535" s="72"/>
      <c r="F1535" s="7"/>
      <c r="G1535" s="7"/>
      <c r="H1535" s="154"/>
      <c r="I1535" s="7"/>
      <c r="J1535" s="7"/>
    </row>
    <row r="1536" spans="1:10" x14ac:dyDescent="0.2">
      <c r="A1536" s="15"/>
      <c r="B1536" s="7"/>
      <c r="C1536" s="85"/>
      <c r="D1536" s="7"/>
      <c r="E1536" s="72"/>
      <c r="F1536" s="7"/>
      <c r="G1536" s="7"/>
      <c r="H1536" s="154"/>
      <c r="I1536" s="7"/>
      <c r="J1536" s="7"/>
    </row>
    <row r="1537" spans="1:10" x14ac:dyDescent="0.2">
      <c r="A1537" s="15"/>
      <c r="B1537" s="7"/>
      <c r="C1537" s="85"/>
      <c r="D1537" s="7"/>
      <c r="E1537" s="72"/>
      <c r="F1537" s="7"/>
      <c r="G1537" s="7"/>
      <c r="H1537" s="154"/>
      <c r="I1537" s="7"/>
      <c r="J1537" s="7"/>
    </row>
    <row r="1538" spans="1:10" x14ac:dyDescent="0.2">
      <c r="A1538" s="15"/>
      <c r="B1538" s="7"/>
      <c r="C1538" s="85"/>
      <c r="D1538" s="7"/>
      <c r="E1538" s="72"/>
      <c r="F1538" s="7"/>
      <c r="G1538" s="7"/>
      <c r="H1538" s="154"/>
      <c r="I1538" s="7"/>
      <c r="J1538" s="7"/>
    </row>
    <row r="1539" spans="1:10" x14ac:dyDescent="0.2">
      <c r="A1539" s="15"/>
      <c r="B1539" s="7"/>
      <c r="C1539" s="85"/>
      <c r="D1539" s="7"/>
      <c r="E1539" s="72"/>
      <c r="F1539" s="7"/>
      <c r="G1539" s="7"/>
      <c r="H1539" s="154"/>
      <c r="I1539" s="7"/>
      <c r="J1539" s="7"/>
    </row>
    <row r="1540" spans="1:10" x14ac:dyDescent="0.2">
      <c r="A1540" s="15"/>
      <c r="B1540" s="7"/>
      <c r="C1540" s="85"/>
      <c r="D1540" s="7"/>
      <c r="E1540" s="72"/>
      <c r="F1540" s="7"/>
      <c r="G1540" s="7"/>
      <c r="H1540" s="154"/>
      <c r="I1540" s="7"/>
      <c r="J1540" s="7"/>
    </row>
    <row r="1541" spans="1:10" x14ac:dyDescent="0.2">
      <c r="A1541" s="15"/>
      <c r="B1541" s="7"/>
      <c r="C1541" s="85"/>
      <c r="D1541" s="7"/>
      <c r="E1541" s="72"/>
      <c r="F1541" s="7"/>
      <c r="G1541" s="7"/>
      <c r="H1541" s="154"/>
      <c r="I1541" s="7"/>
      <c r="J1541" s="7"/>
    </row>
    <row r="1542" spans="1:10" x14ac:dyDescent="0.2">
      <c r="A1542" s="15"/>
      <c r="B1542" s="7"/>
      <c r="C1542" s="85"/>
      <c r="D1542" s="7"/>
      <c r="E1542" s="72"/>
      <c r="F1542" s="7"/>
      <c r="G1542" s="7"/>
      <c r="H1542" s="154"/>
      <c r="I1542" s="7"/>
      <c r="J1542" s="7"/>
    </row>
    <row r="1543" spans="1:10" x14ac:dyDescent="0.2">
      <c r="A1543" s="15"/>
      <c r="B1543" s="7"/>
      <c r="C1543" s="85"/>
      <c r="D1543" s="7"/>
      <c r="E1543" s="72"/>
      <c r="F1543" s="7"/>
      <c r="G1543" s="7"/>
      <c r="H1543" s="154"/>
      <c r="I1543" s="7"/>
      <c r="J1543" s="7"/>
    </row>
    <row r="1544" spans="1:10" x14ac:dyDescent="0.2">
      <c r="A1544" s="15"/>
      <c r="B1544" s="7"/>
      <c r="C1544" s="85"/>
      <c r="D1544" s="7"/>
      <c r="E1544" s="72"/>
      <c r="F1544" s="7"/>
      <c r="G1544" s="7"/>
      <c r="H1544" s="154"/>
      <c r="I1544" s="7"/>
      <c r="J1544" s="7"/>
    </row>
    <row r="1545" spans="1:10" x14ac:dyDescent="0.2">
      <c r="A1545" s="15"/>
      <c r="B1545" s="7"/>
      <c r="C1545" s="85"/>
      <c r="D1545" s="7"/>
      <c r="E1545" s="72"/>
      <c r="F1545" s="7"/>
      <c r="G1545" s="7"/>
      <c r="H1545" s="154"/>
      <c r="I1545" s="7"/>
      <c r="J1545" s="7"/>
    </row>
    <row r="1546" spans="1:10" x14ac:dyDescent="0.2">
      <c r="A1546" s="15"/>
      <c r="B1546" s="7"/>
      <c r="C1546" s="85"/>
      <c r="D1546" s="7"/>
      <c r="E1546" s="72"/>
      <c r="F1546" s="7"/>
      <c r="G1546" s="7"/>
      <c r="H1546" s="154"/>
      <c r="I1546" s="7"/>
      <c r="J1546" s="7"/>
    </row>
    <row r="1547" spans="1:10" x14ac:dyDescent="0.2">
      <c r="A1547" s="15"/>
      <c r="B1547" s="7"/>
      <c r="C1547" s="85"/>
      <c r="D1547" s="7"/>
      <c r="E1547" s="72"/>
      <c r="F1547" s="7"/>
      <c r="G1547" s="7"/>
      <c r="H1547" s="154"/>
      <c r="I1547" s="7"/>
      <c r="J1547" s="7"/>
    </row>
    <row r="1548" spans="1:10" x14ac:dyDescent="0.2">
      <c r="A1548" s="15"/>
      <c r="B1548" s="7"/>
      <c r="C1548" s="85"/>
      <c r="D1548" s="7"/>
      <c r="E1548" s="72"/>
      <c r="F1548" s="7"/>
      <c r="G1548" s="7"/>
      <c r="H1548" s="154"/>
      <c r="I1548" s="7"/>
      <c r="J1548" s="7"/>
    </row>
    <row r="1549" spans="1:10" x14ac:dyDescent="0.2">
      <c r="A1549" s="15"/>
      <c r="B1549" s="7"/>
      <c r="C1549" s="85"/>
      <c r="D1549" s="7"/>
      <c r="E1549" s="72"/>
      <c r="F1549" s="7"/>
      <c r="G1549" s="7"/>
      <c r="H1549" s="154"/>
      <c r="I1549" s="7"/>
      <c r="J1549" s="7"/>
    </row>
    <row r="1550" spans="1:10" x14ac:dyDescent="0.2">
      <c r="A1550" s="15"/>
      <c r="B1550" s="7"/>
      <c r="C1550" s="85"/>
      <c r="D1550" s="7"/>
      <c r="E1550" s="72"/>
      <c r="F1550" s="7"/>
      <c r="G1550" s="7"/>
      <c r="H1550" s="154"/>
      <c r="I1550" s="7"/>
      <c r="J1550" s="7"/>
    </row>
    <row r="1551" spans="1:10" x14ac:dyDescent="0.2">
      <c r="A1551" s="15"/>
      <c r="B1551" s="7"/>
      <c r="C1551" s="85"/>
      <c r="D1551" s="7"/>
      <c r="E1551" s="72"/>
      <c r="F1551" s="7"/>
      <c r="G1551" s="7"/>
      <c r="H1551" s="154"/>
      <c r="I1551" s="7"/>
      <c r="J1551" s="7"/>
    </row>
    <row r="1552" spans="1:10" x14ac:dyDescent="0.2">
      <c r="A1552" s="15"/>
      <c r="B1552" s="7"/>
      <c r="C1552" s="85"/>
      <c r="D1552" s="7"/>
      <c r="E1552" s="72"/>
      <c r="F1552" s="7"/>
      <c r="G1552" s="7"/>
      <c r="H1552" s="154"/>
      <c r="I1552" s="7"/>
      <c r="J1552" s="7"/>
    </row>
    <row r="1553" spans="1:10" x14ac:dyDescent="0.2">
      <c r="A1553" s="15"/>
      <c r="B1553" s="7"/>
      <c r="C1553" s="85"/>
      <c r="D1553" s="7"/>
      <c r="E1553" s="72"/>
      <c r="F1553" s="7"/>
      <c r="G1553" s="7"/>
      <c r="H1553" s="154"/>
      <c r="I1553" s="7"/>
      <c r="J1553" s="7"/>
    </row>
    <row r="1554" spans="1:10" x14ac:dyDescent="0.2">
      <c r="A1554" s="15"/>
      <c r="B1554" s="7"/>
      <c r="C1554" s="85"/>
      <c r="D1554" s="7"/>
      <c r="E1554" s="72"/>
      <c r="F1554" s="7"/>
      <c r="G1554" s="7"/>
      <c r="H1554" s="154"/>
      <c r="I1554" s="7"/>
      <c r="J1554" s="7"/>
    </row>
    <row r="1555" spans="1:10" x14ac:dyDescent="0.2">
      <c r="A1555" s="15"/>
      <c r="B1555" s="7"/>
      <c r="C1555" s="85"/>
      <c r="D1555" s="7"/>
      <c r="E1555" s="72"/>
      <c r="F1555" s="7"/>
      <c r="G1555" s="7"/>
      <c r="H1555" s="154"/>
      <c r="I1555" s="7"/>
      <c r="J1555" s="7"/>
    </row>
    <row r="1556" spans="1:10" x14ac:dyDescent="0.2">
      <c r="A1556" s="15"/>
      <c r="B1556" s="7"/>
      <c r="C1556" s="85"/>
      <c r="D1556" s="7"/>
      <c r="E1556" s="72"/>
      <c r="F1556" s="7"/>
      <c r="G1556" s="7"/>
      <c r="H1556" s="154"/>
      <c r="I1556" s="7"/>
      <c r="J1556" s="7"/>
    </row>
    <row r="1557" spans="1:10" x14ac:dyDescent="0.2">
      <c r="A1557" s="15"/>
      <c r="B1557" s="7"/>
      <c r="C1557" s="85"/>
      <c r="D1557" s="7"/>
      <c r="E1557" s="72"/>
      <c r="F1557" s="7"/>
      <c r="G1557" s="7"/>
      <c r="H1557" s="154"/>
      <c r="I1557" s="7"/>
      <c r="J1557" s="7"/>
    </row>
    <row r="1558" spans="1:10" x14ac:dyDescent="0.2">
      <c r="A1558" s="15"/>
      <c r="B1558" s="7"/>
      <c r="C1558" s="85"/>
      <c r="D1558" s="7"/>
      <c r="E1558" s="72"/>
      <c r="F1558" s="7"/>
      <c r="G1558" s="7"/>
      <c r="H1558" s="154"/>
      <c r="I1558" s="7"/>
      <c r="J1558" s="7"/>
    </row>
    <row r="1559" spans="1:10" x14ac:dyDescent="0.2">
      <c r="A1559" s="15"/>
      <c r="B1559" s="7"/>
      <c r="C1559" s="85"/>
      <c r="D1559" s="7"/>
      <c r="E1559" s="72"/>
      <c r="F1559" s="7"/>
      <c r="G1559" s="7"/>
      <c r="H1559" s="154"/>
      <c r="I1559" s="7"/>
      <c r="J1559" s="7"/>
    </row>
    <row r="1560" spans="1:10" x14ac:dyDescent="0.2">
      <c r="A1560" s="15"/>
      <c r="B1560" s="7"/>
      <c r="C1560" s="85"/>
      <c r="D1560" s="7"/>
      <c r="E1560" s="72"/>
      <c r="F1560" s="7"/>
      <c r="G1560" s="7"/>
      <c r="H1560" s="154"/>
      <c r="I1560" s="7"/>
      <c r="J1560" s="7"/>
    </row>
    <row r="1561" spans="1:10" x14ac:dyDescent="0.2">
      <c r="A1561" s="15"/>
      <c r="B1561" s="7"/>
      <c r="C1561" s="85"/>
      <c r="D1561" s="7"/>
      <c r="E1561" s="72"/>
      <c r="F1561" s="7"/>
      <c r="G1561" s="7"/>
      <c r="H1561" s="154"/>
      <c r="I1561" s="7"/>
      <c r="J1561" s="7"/>
    </row>
    <row r="1562" spans="1:10" x14ac:dyDescent="0.2">
      <c r="A1562" s="15"/>
      <c r="B1562" s="7"/>
      <c r="C1562" s="85"/>
      <c r="D1562" s="7"/>
      <c r="E1562" s="72"/>
      <c r="F1562" s="7"/>
      <c r="G1562" s="7"/>
      <c r="H1562" s="154"/>
      <c r="I1562" s="7"/>
      <c r="J1562" s="7"/>
    </row>
    <row r="1563" spans="1:10" x14ac:dyDescent="0.2">
      <c r="A1563" s="15"/>
      <c r="B1563" s="7"/>
      <c r="C1563" s="85"/>
      <c r="D1563" s="7"/>
      <c r="E1563" s="72"/>
      <c r="F1563" s="7"/>
      <c r="G1563" s="7"/>
      <c r="H1563" s="154"/>
      <c r="I1563" s="7"/>
      <c r="J1563" s="7"/>
    </row>
    <row r="1564" spans="1:10" x14ac:dyDescent="0.2">
      <c r="A1564" s="15"/>
      <c r="B1564" s="7"/>
      <c r="C1564" s="85"/>
      <c r="D1564" s="7"/>
      <c r="E1564" s="72"/>
      <c r="F1564" s="7"/>
      <c r="G1564" s="7"/>
      <c r="H1564" s="154"/>
      <c r="I1564" s="7"/>
      <c r="J1564" s="7"/>
    </row>
    <row r="1565" spans="1:10" x14ac:dyDescent="0.2">
      <c r="A1565" s="15"/>
      <c r="B1565" s="7"/>
      <c r="C1565" s="85"/>
      <c r="D1565" s="7"/>
      <c r="E1565" s="72"/>
      <c r="F1565" s="7"/>
      <c r="G1565" s="7"/>
      <c r="H1565" s="154"/>
      <c r="I1565" s="7"/>
      <c r="J1565" s="7"/>
    </row>
    <row r="1566" spans="1:10" x14ac:dyDescent="0.2">
      <c r="A1566" s="15"/>
      <c r="B1566" s="7"/>
      <c r="C1566" s="85"/>
      <c r="D1566" s="7"/>
      <c r="E1566" s="72"/>
      <c r="F1566" s="7"/>
      <c r="G1566" s="7"/>
      <c r="H1566" s="154"/>
      <c r="I1566" s="7"/>
      <c r="J1566" s="7"/>
    </row>
    <row r="1567" spans="1:10" x14ac:dyDescent="0.2">
      <c r="A1567" s="15"/>
      <c r="B1567" s="7"/>
      <c r="C1567" s="85"/>
      <c r="D1567" s="7"/>
      <c r="E1567" s="72"/>
      <c r="F1567" s="7"/>
      <c r="G1567" s="7"/>
      <c r="H1567" s="154"/>
      <c r="I1567" s="7"/>
      <c r="J1567" s="7"/>
    </row>
    <row r="1568" spans="1:10" x14ac:dyDescent="0.2">
      <c r="A1568" s="15"/>
      <c r="B1568" s="7"/>
      <c r="C1568" s="85"/>
      <c r="D1568" s="7"/>
      <c r="E1568" s="72"/>
      <c r="F1568" s="7"/>
      <c r="G1568" s="7"/>
      <c r="H1568" s="154"/>
      <c r="I1568" s="7"/>
      <c r="J1568" s="7"/>
    </row>
    <row r="1569" spans="1:10" x14ac:dyDescent="0.2">
      <c r="A1569" s="15"/>
      <c r="B1569" s="7"/>
      <c r="C1569" s="85"/>
      <c r="D1569" s="7"/>
      <c r="E1569" s="72"/>
      <c r="F1569" s="7"/>
      <c r="G1569" s="7"/>
      <c r="H1569" s="154"/>
      <c r="I1569" s="7"/>
      <c r="J1569" s="7"/>
    </row>
    <row r="1570" spans="1:10" x14ac:dyDescent="0.2">
      <c r="A1570" s="15"/>
      <c r="B1570" s="7"/>
      <c r="C1570" s="85"/>
      <c r="D1570" s="7"/>
      <c r="E1570" s="72"/>
      <c r="F1570" s="7"/>
      <c r="G1570" s="7"/>
      <c r="H1570" s="154"/>
      <c r="I1570" s="7"/>
      <c r="J1570" s="7"/>
    </row>
    <row r="1571" spans="1:10" x14ac:dyDescent="0.2">
      <c r="A1571" s="15"/>
      <c r="B1571" s="7"/>
      <c r="C1571" s="85"/>
      <c r="D1571" s="7"/>
      <c r="E1571" s="72"/>
      <c r="F1571" s="7"/>
      <c r="G1571" s="7"/>
      <c r="H1571" s="154"/>
      <c r="I1571" s="7"/>
      <c r="J1571" s="7"/>
    </row>
    <row r="1572" spans="1:10" x14ac:dyDescent="0.2">
      <c r="A1572" s="15"/>
      <c r="B1572" s="7"/>
      <c r="C1572" s="85"/>
      <c r="D1572" s="7"/>
      <c r="E1572" s="72"/>
      <c r="F1572" s="7"/>
      <c r="G1572" s="7"/>
      <c r="H1572" s="154"/>
      <c r="I1572" s="7"/>
      <c r="J1572" s="7"/>
    </row>
    <row r="1573" spans="1:10" x14ac:dyDescent="0.2">
      <c r="A1573" s="15"/>
      <c r="B1573" s="7"/>
      <c r="C1573" s="85"/>
      <c r="D1573" s="7"/>
      <c r="E1573" s="72"/>
      <c r="F1573" s="7"/>
      <c r="G1573" s="7"/>
      <c r="H1573" s="154"/>
      <c r="I1573" s="7"/>
      <c r="J1573" s="7"/>
    </row>
    <row r="1574" spans="1:10" x14ac:dyDescent="0.2">
      <c r="A1574" s="15"/>
      <c r="B1574" s="7"/>
      <c r="C1574" s="85"/>
      <c r="D1574" s="7"/>
      <c r="E1574" s="72"/>
      <c r="F1574" s="7"/>
      <c r="G1574" s="7"/>
      <c r="H1574" s="154"/>
      <c r="I1574" s="7"/>
      <c r="J1574" s="7"/>
    </row>
    <row r="1575" spans="1:10" x14ac:dyDescent="0.2">
      <c r="A1575" s="15"/>
      <c r="B1575" s="7"/>
      <c r="C1575" s="85"/>
      <c r="D1575" s="7"/>
      <c r="E1575" s="72"/>
      <c r="F1575" s="7"/>
      <c r="G1575" s="7"/>
      <c r="H1575" s="154"/>
      <c r="I1575" s="7"/>
      <c r="J1575" s="7"/>
    </row>
    <row r="1576" spans="1:10" x14ac:dyDescent="0.2">
      <c r="A1576" s="15"/>
      <c r="B1576" s="7"/>
      <c r="C1576" s="85"/>
      <c r="D1576" s="7"/>
      <c r="E1576" s="72"/>
      <c r="F1576" s="7"/>
      <c r="G1576" s="7"/>
      <c r="H1576" s="154"/>
      <c r="I1576" s="7"/>
      <c r="J1576" s="7"/>
    </row>
    <row r="1577" spans="1:10" x14ac:dyDescent="0.2">
      <c r="A1577" s="15"/>
      <c r="B1577" s="7"/>
      <c r="C1577" s="85"/>
      <c r="D1577" s="7"/>
      <c r="E1577" s="72"/>
      <c r="F1577" s="7"/>
      <c r="G1577" s="7"/>
      <c r="H1577" s="154"/>
      <c r="I1577" s="7"/>
      <c r="J1577" s="7"/>
    </row>
    <row r="1578" spans="1:10" x14ac:dyDescent="0.2">
      <c r="A1578" s="15"/>
      <c r="B1578" s="7"/>
      <c r="C1578" s="85"/>
      <c r="D1578" s="7"/>
      <c r="E1578" s="72"/>
      <c r="F1578" s="7"/>
      <c r="G1578" s="7"/>
      <c r="H1578" s="154"/>
      <c r="I1578" s="7"/>
      <c r="J1578" s="7"/>
    </row>
    <row r="1579" spans="1:10" x14ac:dyDescent="0.2">
      <c r="A1579" s="15"/>
      <c r="B1579" s="7"/>
      <c r="C1579" s="85"/>
      <c r="D1579" s="7"/>
      <c r="E1579" s="72"/>
      <c r="F1579" s="7"/>
      <c r="G1579" s="7"/>
      <c r="H1579" s="154"/>
      <c r="I1579" s="7"/>
      <c r="J1579" s="7"/>
    </row>
    <row r="1580" spans="1:10" x14ac:dyDescent="0.2">
      <c r="A1580" s="15"/>
      <c r="B1580" s="7"/>
      <c r="C1580" s="85"/>
      <c r="D1580" s="7"/>
      <c r="E1580" s="72"/>
      <c r="F1580" s="7"/>
      <c r="G1580" s="7"/>
      <c r="H1580" s="154"/>
      <c r="I1580" s="7"/>
      <c r="J1580" s="7"/>
    </row>
    <row r="1581" spans="1:10" x14ac:dyDescent="0.2">
      <c r="A1581" s="15"/>
      <c r="B1581" s="7"/>
      <c r="C1581" s="85"/>
      <c r="D1581" s="7"/>
      <c r="E1581" s="72"/>
      <c r="F1581" s="7"/>
      <c r="G1581" s="7"/>
      <c r="H1581" s="154"/>
      <c r="I1581" s="7"/>
      <c r="J1581" s="7"/>
    </row>
    <row r="1582" spans="1:10" x14ac:dyDescent="0.2">
      <c r="A1582" s="15"/>
      <c r="B1582" s="7"/>
      <c r="C1582" s="85"/>
      <c r="D1582" s="7"/>
      <c r="E1582" s="72"/>
      <c r="F1582" s="7"/>
      <c r="G1582" s="7"/>
      <c r="H1582" s="154"/>
      <c r="I1582" s="7"/>
      <c r="J1582" s="7"/>
    </row>
    <row r="1583" spans="1:10" x14ac:dyDescent="0.2">
      <c r="A1583" s="15"/>
      <c r="B1583" s="7"/>
      <c r="C1583" s="85"/>
      <c r="D1583" s="7"/>
      <c r="E1583" s="72"/>
      <c r="F1583" s="7"/>
      <c r="G1583" s="7"/>
      <c r="H1583" s="154"/>
      <c r="I1583" s="7"/>
      <c r="J1583" s="7"/>
    </row>
    <row r="1584" spans="1:10" x14ac:dyDescent="0.2">
      <c r="A1584" s="15"/>
      <c r="B1584" s="7"/>
      <c r="C1584" s="85"/>
      <c r="D1584" s="7"/>
      <c r="E1584" s="72"/>
      <c r="F1584" s="7"/>
      <c r="G1584" s="7"/>
      <c r="H1584" s="154"/>
      <c r="I1584" s="7"/>
      <c r="J1584" s="7"/>
    </row>
    <row r="1585" spans="1:10" x14ac:dyDescent="0.2">
      <c r="A1585" s="15"/>
      <c r="B1585" s="7"/>
      <c r="C1585" s="85"/>
      <c r="D1585" s="7"/>
      <c r="E1585" s="72"/>
      <c r="F1585" s="7"/>
      <c r="G1585" s="7"/>
      <c r="H1585" s="154"/>
      <c r="I1585" s="7"/>
      <c r="J1585" s="7"/>
    </row>
    <row r="1586" spans="1:10" x14ac:dyDescent="0.2">
      <c r="A1586" s="15"/>
      <c r="B1586" s="7"/>
      <c r="C1586" s="85"/>
      <c r="D1586" s="7"/>
      <c r="E1586" s="72"/>
      <c r="F1586" s="7"/>
      <c r="G1586" s="7"/>
      <c r="H1586" s="154"/>
      <c r="I1586" s="7"/>
      <c r="J1586" s="7"/>
    </row>
    <row r="1587" spans="1:10" x14ac:dyDescent="0.2">
      <c r="A1587" s="15"/>
      <c r="B1587" s="7"/>
      <c r="C1587" s="85"/>
      <c r="D1587" s="7"/>
      <c r="E1587" s="72"/>
      <c r="F1587" s="7"/>
      <c r="G1587" s="7"/>
      <c r="H1587" s="154"/>
      <c r="I1587" s="7"/>
      <c r="J1587" s="7"/>
    </row>
    <row r="1588" spans="1:10" x14ac:dyDescent="0.2">
      <c r="A1588" s="15"/>
      <c r="B1588" s="7"/>
      <c r="C1588" s="85"/>
      <c r="D1588" s="7"/>
      <c r="E1588" s="72"/>
      <c r="F1588" s="7"/>
      <c r="G1588" s="7"/>
      <c r="H1588" s="154"/>
      <c r="I1588" s="7"/>
      <c r="J1588" s="7"/>
    </row>
    <row r="1589" spans="1:10" x14ac:dyDescent="0.2">
      <c r="A1589" s="15"/>
      <c r="B1589" s="7"/>
      <c r="C1589" s="85"/>
      <c r="D1589" s="7"/>
      <c r="E1589" s="72"/>
      <c r="F1589" s="7"/>
      <c r="G1589" s="7"/>
      <c r="H1589" s="154"/>
      <c r="I1589" s="7"/>
      <c r="J1589" s="7"/>
    </row>
    <row r="1590" spans="1:10" x14ac:dyDescent="0.2">
      <c r="A1590" s="15"/>
      <c r="B1590" s="7"/>
      <c r="C1590" s="85"/>
      <c r="D1590" s="7"/>
      <c r="E1590" s="72"/>
      <c r="F1590" s="7"/>
      <c r="G1590" s="7"/>
      <c r="H1590" s="154"/>
      <c r="I1590" s="7"/>
      <c r="J1590" s="7"/>
    </row>
    <row r="1591" spans="1:10" x14ac:dyDescent="0.2">
      <c r="A1591" s="15"/>
      <c r="B1591" s="7"/>
      <c r="C1591" s="85"/>
      <c r="D1591" s="7"/>
      <c r="E1591" s="72"/>
      <c r="F1591" s="7"/>
      <c r="G1591" s="7"/>
      <c r="H1591" s="154"/>
      <c r="I1591" s="7"/>
      <c r="J1591" s="7"/>
    </row>
    <row r="1592" spans="1:10" x14ac:dyDescent="0.2">
      <c r="A1592" s="15"/>
      <c r="B1592" s="7"/>
      <c r="C1592" s="85"/>
      <c r="D1592" s="7"/>
      <c r="E1592" s="72"/>
      <c r="F1592" s="7"/>
      <c r="G1592" s="7"/>
      <c r="H1592" s="154"/>
      <c r="I1592" s="7"/>
      <c r="J1592" s="7"/>
    </row>
    <row r="1593" spans="1:10" x14ac:dyDescent="0.2">
      <c r="A1593" s="15"/>
      <c r="B1593" s="7"/>
      <c r="C1593" s="85"/>
      <c r="D1593" s="7"/>
      <c r="E1593" s="72"/>
      <c r="F1593" s="7"/>
      <c r="G1593" s="7"/>
      <c r="H1593" s="154"/>
      <c r="I1593" s="7"/>
      <c r="J1593" s="7"/>
    </row>
    <row r="1594" spans="1:10" x14ac:dyDescent="0.2">
      <c r="A1594" s="15"/>
      <c r="B1594" s="7"/>
      <c r="C1594" s="85"/>
      <c r="D1594" s="7"/>
      <c r="E1594" s="72"/>
      <c r="F1594" s="7"/>
      <c r="G1594" s="7"/>
      <c r="H1594" s="154"/>
      <c r="I1594" s="7"/>
      <c r="J1594" s="7"/>
    </row>
    <row r="1595" spans="1:10" x14ac:dyDescent="0.2">
      <c r="A1595" s="15"/>
      <c r="B1595" s="7"/>
      <c r="C1595" s="85"/>
      <c r="D1595" s="7"/>
      <c r="E1595" s="72"/>
      <c r="F1595" s="7"/>
      <c r="G1595" s="7"/>
      <c r="H1595" s="154"/>
      <c r="I1595" s="7"/>
      <c r="J1595" s="7"/>
    </row>
    <row r="1596" spans="1:10" x14ac:dyDescent="0.2">
      <c r="A1596" s="15"/>
      <c r="B1596" s="7"/>
      <c r="C1596" s="85"/>
      <c r="D1596" s="7"/>
      <c r="E1596" s="72"/>
      <c r="F1596" s="7"/>
      <c r="G1596" s="7"/>
      <c r="H1596" s="154"/>
      <c r="I1596" s="7"/>
      <c r="J1596" s="7"/>
    </row>
    <row r="1597" spans="1:10" x14ac:dyDescent="0.2">
      <c r="A1597" s="15"/>
      <c r="B1597" s="7"/>
      <c r="C1597" s="85"/>
      <c r="D1597" s="7"/>
      <c r="E1597" s="72"/>
      <c r="F1597" s="7"/>
      <c r="G1597" s="7"/>
      <c r="H1597" s="154"/>
      <c r="I1597" s="7"/>
      <c r="J1597" s="7"/>
    </row>
    <row r="1598" spans="1:10" x14ac:dyDescent="0.2">
      <c r="A1598" s="15"/>
      <c r="B1598" s="7"/>
      <c r="C1598" s="85"/>
      <c r="D1598" s="7"/>
      <c r="E1598" s="72"/>
      <c r="F1598" s="7"/>
      <c r="G1598" s="7"/>
      <c r="H1598" s="154"/>
      <c r="I1598" s="7"/>
      <c r="J1598" s="7"/>
    </row>
    <row r="1599" spans="1:10" x14ac:dyDescent="0.2">
      <c r="A1599" s="15"/>
      <c r="B1599" s="7"/>
      <c r="C1599" s="85"/>
      <c r="D1599" s="7"/>
      <c r="E1599" s="72"/>
      <c r="F1599" s="7"/>
      <c r="G1599" s="7"/>
      <c r="H1599" s="154"/>
      <c r="I1599" s="7"/>
      <c r="J1599" s="7"/>
    </row>
    <row r="1600" spans="1:10" x14ac:dyDescent="0.2">
      <c r="A1600" s="15"/>
      <c r="B1600" s="7"/>
      <c r="C1600" s="85"/>
      <c r="D1600" s="7"/>
      <c r="E1600" s="72"/>
      <c r="F1600" s="7"/>
      <c r="G1600" s="7"/>
      <c r="H1600" s="154"/>
      <c r="I1600" s="7"/>
      <c r="J1600" s="7"/>
    </row>
    <row r="1601" spans="1:10" x14ac:dyDescent="0.2">
      <c r="A1601" s="15"/>
      <c r="B1601" s="7"/>
      <c r="C1601" s="85"/>
      <c r="D1601" s="7"/>
      <c r="E1601" s="72"/>
      <c r="F1601" s="7"/>
      <c r="G1601" s="7"/>
      <c r="H1601" s="154"/>
      <c r="I1601" s="7"/>
      <c r="J1601" s="7"/>
    </row>
    <row r="1602" spans="1:10" x14ac:dyDescent="0.2">
      <c r="A1602" s="15"/>
      <c r="B1602" s="7"/>
      <c r="C1602" s="85"/>
      <c r="D1602" s="7"/>
      <c r="E1602" s="72"/>
      <c r="F1602" s="7"/>
      <c r="G1602" s="7"/>
      <c r="H1602" s="154"/>
      <c r="I1602" s="7"/>
      <c r="J1602" s="7"/>
    </row>
    <row r="1603" spans="1:10" x14ac:dyDescent="0.2">
      <c r="A1603" s="15"/>
      <c r="B1603" s="7"/>
      <c r="C1603" s="85"/>
      <c r="D1603" s="7"/>
      <c r="E1603" s="72"/>
      <c r="F1603" s="7"/>
      <c r="G1603" s="7"/>
      <c r="H1603" s="154"/>
      <c r="I1603" s="7"/>
      <c r="J1603" s="7"/>
    </row>
    <row r="1604" spans="1:10" x14ac:dyDescent="0.2">
      <c r="A1604" s="15"/>
      <c r="B1604" s="7"/>
      <c r="C1604" s="85"/>
      <c r="D1604" s="7"/>
      <c r="E1604" s="72"/>
      <c r="F1604" s="7"/>
      <c r="G1604" s="7"/>
      <c r="H1604" s="154"/>
      <c r="I1604" s="7"/>
      <c r="J1604" s="7"/>
    </row>
    <row r="1605" spans="1:10" x14ac:dyDescent="0.2">
      <c r="A1605" s="15"/>
      <c r="B1605" s="7"/>
      <c r="C1605" s="85"/>
      <c r="D1605" s="7"/>
      <c r="E1605" s="72"/>
      <c r="F1605" s="7"/>
      <c r="G1605" s="7"/>
      <c r="H1605" s="154"/>
      <c r="I1605" s="7"/>
      <c r="J1605" s="7"/>
    </row>
    <row r="1606" spans="1:10" x14ac:dyDescent="0.2">
      <c r="A1606" s="15"/>
      <c r="B1606" s="7"/>
      <c r="C1606" s="85"/>
      <c r="D1606" s="7"/>
      <c r="E1606" s="72"/>
      <c r="F1606" s="7"/>
      <c r="G1606" s="7"/>
      <c r="H1606" s="154"/>
      <c r="I1606" s="7"/>
      <c r="J1606" s="7"/>
    </row>
    <row r="1607" spans="1:10" x14ac:dyDescent="0.2">
      <c r="A1607" s="15"/>
      <c r="B1607" s="7"/>
      <c r="C1607" s="85"/>
      <c r="D1607" s="7"/>
      <c r="E1607" s="72"/>
      <c r="F1607" s="7"/>
      <c r="G1607" s="7"/>
      <c r="H1607" s="154"/>
      <c r="I1607" s="7"/>
      <c r="J1607" s="7"/>
    </row>
    <row r="1608" spans="1:10" x14ac:dyDescent="0.2">
      <c r="A1608" s="15"/>
      <c r="B1608" s="7"/>
      <c r="C1608" s="85"/>
      <c r="D1608" s="7"/>
      <c r="E1608" s="72"/>
      <c r="F1608" s="7"/>
      <c r="G1608" s="7"/>
      <c r="H1608" s="154"/>
      <c r="I1608" s="7"/>
      <c r="J1608" s="7"/>
    </row>
    <row r="1609" spans="1:10" x14ac:dyDescent="0.2">
      <c r="A1609" s="15"/>
      <c r="B1609" s="7"/>
      <c r="C1609" s="85"/>
      <c r="D1609" s="7"/>
      <c r="E1609" s="72"/>
      <c r="F1609" s="7"/>
      <c r="G1609" s="7"/>
      <c r="H1609" s="154"/>
      <c r="I1609" s="7"/>
      <c r="J1609" s="7"/>
    </row>
    <row r="1610" spans="1:10" x14ac:dyDescent="0.2">
      <c r="A1610" s="15"/>
      <c r="B1610" s="7"/>
      <c r="C1610" s="85"/>
      <c r="D1610" s="7"/>
      <c r="E1610" s="72"/>
      <c r="F1610" s="7"/>
      <c r="G1610" s="7"/>
      <c r="H1610" s="154"/>
      <c r="I1610" s="7"/>
      <c r="J1610" s="7"/>
    </row>
    <row r="1611" spans="1:10" x14ac:dyDescent="0.2">
      <c r="A1611" s="15"/>
      <c r="B1611" s="7"/>
      <c r="C1611" s="85"/>
      <c r="D1611" s="7"/>
      <c r="E1611" s="72"/>
      <c r="F1611" s="7"/>
      <c r="G1611" s="7"/>
      <c r="H1611" s="154"/>
      <c r="I1611" s="7"/>
      <c r="J1611" s="7"/>
    </row>
    <row r="1612" spans="1:10" x14ac:dyDescent="0.2">
      <c r="A1612" s="15"/>
      <c r="B1612" s="7"/>
      <c r="C1612" s="85"/>
      <c r="D1612" s="7"/>
      <c r="E1612" s="72"/>
      <c r="F1612" s="7"/>
      <c r="G1612" s="7"/>
      <c r="H1612" s="154"/>
      <c r="I1612" s="7"/>
      <c r="J1612" s="7"/>
    </row>
    <row r="1613" spans="1:10" x14ac:dyDescent="0.2">
      <c r="C1613" s="85"/>
      <c r="D1613" s="7"/>
      <c r="E1613" s="72"/>
      <c r="F1613" s="7"/>
      <c r="G1613" s="7"/>
      <c r="H1613" s="154"/>
      <c r="I1613" s="7"/>
    </row>
    <row r="1614" spans="1:10" x14ac:dyDescent="0.2">
      <c r="C1614" s="85"/>
      <c r="D1614" s="7"/>
      <c r="E1614" s="72"/>
      <c r="F1614" s="7"/>
      <c r="G1614" s="7"/>
      <c r="H1614" s="154"/>
      <c r="I1614" s="7"/>
    </row>
    <row r="1615" spans="1:10" x14ac:dyDescent="0.2">
      <c r="C1615" s="85"/>
      <c r="D1615" s="7"/>
      <c r="E1615" s="84"/>
      <c r="F1615" s="7"/>
      <c r="G1615" s="7"/>
    </row>
    <row r="1616" spans="1:10" x14ac:dyDescent="0.2">
      <c r="E1616" s="84"/>
    </row>
    <row r="1617" spans="5:5" x14ac:dyDescent="0.2">
      <c r="E1617" s="84"/>
    </row>
    <row r="1618" spans="5:5" x14ac:dyDescent="0.2">
      <c r="E1618" s="84"/>
    </row>
    <row r="1619" spans="5:5" x14ac:dyDescent="0.2">
      <c r="E1619" s="84"/>
    </row>
    <row r="1620" spans="5:5" x14ac:dyDescent="0.2">
      <c r="E1620" s="84"/>
    </row>
    <row r="1621" spans="5:5" x14ac:dyDescent="0.2">
      <c r="E1621" s="84"/>
    </row>
    <row r="1622" spans="5:5" x14ac:dyDescent="0.2">
      <c r="E1622" s="84"/>
    </row>
    <row r="1623" spans="5:5" x14ac:dyDescent="0.2">
      <c r="E1623" s="84"/>
    </row>
    <row r="1624" spans="5:5" x14ac:dyDescent="0.2">
      <c r="E1624" s="84"/>
    </row>
    <row r="1625" spans="5:5" x14ac:dyDescent="0.2">
      <c r="E1625" s="84"/>
    </row>
    <row r="1626" spans="5:5" x14ac:dyDescent="0.2">
      <c r="E1626" s="84"/>
    </row>
    <row r="1627" spans="5:5" x14ac:dyDescent="0.2">
      <c r="E1627" s="84"/>
    </row>
    <row r="1628" spans="5:5" x14ac:dyDescent="0.2">
      <c r="E1628" s="84"/>
    </row>
    <row r="1629" spans="5:5" x14ac:dyDescent="0.2">
      <c r="E1629" s="84"/>
    </row>
    <row r="1630" spans="5:5" x14ac:dyDescent="0.2">
      <c r="E1630" s="84"/>
    </row>
    <row r="1631" spans="5:5" x14ac:dyDescent="0.2">
      <c r="E1631" s="84"/>
    </row>
    <row r="1632" spans="5:5" x14ac:dyDescent="0.2">
      <c r="E1632" s="84"/>
    </row>
    <row r="1633" spans="5:5" x14ac:dyDescent="0.2">
      <c r="E1633" s="84"/>
    </row>
    <row r="1634" spans="5:5" x14ac:dyDescent="0.2">
      <c r="E1634" s="84"/>
    </row>
    <row r="1635" spans="5:5" x14ac:dyDescent="0.2">
      <c r="E1635" s="84"/>
    </row>
    <row r="1636" spans="5:5" x14ac:dyDescent="0.2">
      <c r="E1636" s="84"/>
    </row>
    <row r="1637" spans="5:5" x14ac:dyDescent="0.2">
      <c r="E1637" s="84"/>
    </row>
    <row r="1638" spans="5:5" x14ac:dyDescent="0.2">
      <c r="E1638" s="84"/>
    </row>
    <row r="1639" spans="5:5" x14ac:dyDescent="0.2">
      <c r="E1639" s="84"/>
    </row>
    <row r="1640" spans="5:5" x14ac:dyDescent="0.2">
      <c r="E1640" s="84"/>
    </row>
    <row r="1641" spans="5:5" x14ac:dyDescent="0.2">
      <c r="E1641" s="84"/>
    </row>
    <row r="1642" spans="5:5" x14ac:dyDescent="0.2">
      <c r="E1642" s="84"/>
    </row>
    <row r="1643" spans="5:5" x14ac:dyDescent="0.2">
      <c r="E1643" s="84"/>
    </row>
    <row r="1644" spans="5:5" x14ac:dyDescent="0.2">
      <c r="E1644" s="84"/>
    </row>
    <row r="1645" spans="5:5" x14ac:dyDescent="0.2">
      <c r="E1645" s="84"/>
    </row>
    <row r="1646" spans="5:5" x14ac:dyDescent="0.2">
      <c r="E1646" s="84"/>
    </row>
    <row r="1647" spans="5:5" x14ac:dyDescent="0.2">
      <c r="E1647" s="84"/>
    </row>
    <row r="1648" spans="5:5" x14ac:dyDescent="0.2">
      <c r="E1648" s="84"/>
    </row>
    <row r="1649" spans="5:5" x14ac:dyDescent="0.2">
      <c r="E1649" s="84"/>
    </row>
    <row r="1650" spans="5:5" x14ac:dyDescent="0.2">
      <c r="E1650" s="84"/>
    </row>
    <row r="1651" spans="5:5" x14ac:dyDescent="0.2">
      <c r="E1651" s="84"/>
    </row>
    <row r="1652" spans="5:5" x14ac:dyDescent="0.2">
      <c r="E1652" s="84"/>
    </row>
    <row r="1653" spans="5:5" x14ac:dyDescent="0.2">
      <c r="E1653" s="84"/>
    </row>
    <row r="1654" spans="5:5" x14ac:dyDescent="0.2">
      <c r="E1654" s="84"/>
    </row>
    <row r="1655" spans="5:5" x14ac:dyDescent="0.2">
      <c r="E1655" s="84"/>
    </row>
    <row r="1656" spans="5:5" x14ac:dyDescent="0.2">
      <c r="E1656" s="84"/>
    </row>
    <row r="1657" spans="5:5" x14ac:dyDescent="0.2">
      <c r="E1657" s="84"/>
    </row>
    <row r="1658" spans="5:5" x14ac:dyDescent="0.2">
      <c r="E1658" s="84"/>
    </row>
    <row r="1659" spans="5:5" x14ac:dyDescent="0.2">
      <c r="E1659" s="84"/>
    </row>
    <row r="1660" spans="5:5" x14ac:dyDescent="0.2">
      <c r="E1660" s="84"/>
    </row>
    <row r="1661" spans="5:5" x14ac:dyDescent="0.2">
      <c r="E1661" s="84"/>
    </row>
    <row r="1662" spans="5:5" x14ac:dyDescent="0.2">
      <c r="E1662" s="84"/>
    </row>
    <row r="1663" spans="5:5" x14ac:dyDescent="0.2">
      <c r="E1663" s="84"/>
    </row>
    <row r="1664" spans="5:5" x14ac:dyDescent="0.2">
      <c r="E1664" s="84"/>
    </row>
    <row r="1665" spans="5:5" x14ac:dyDescent="0.2">
      <c r="E1665" s="84"/>
    </row>
    <row r="1666" spans="5:5" x14ac:dyDescent="0.2">
      <c r="E1666" s="84"/>
    </row>
    <row r="1667" spans="5:5" x14ac:dyDescent="0.2">
      <c r="E1667" s="84"/>
    </row>
    <row r="1668" spans="5:5" x14ac:dyDescent="0.2">
      <c r="E1668" s="84"/>
    </row>
    <row r="1669" spans="5:5" x14ac:dyDescent="0.2">
      <c r="E1669" s="84"/>
    </row>
    <row r="1670" spans="5:5" x14ac:dyDescent="0.2">
      <c r="E1670" s="84"/>
    </row>
    <row r="1671" spans="5:5" x14ac:dyDescent="0.2">
      <c r="E1671" s="84"/>
    </row>
    <row r="1672" spans="5:5" x14ac:dyDescent="0.2">
      <c r="E1672" s="84"/>
    </row>
    <row r="1673" spans="5:5" x14ac:dyDescent="0.2">
      <c r="E1673" s="84"/>
    </row>
    <row r="1674" spans="5:5" x14ac:dyDescent="0.2">
      <c r="E1674" s="84"/>
    </row>
    <row r="1675" spans="5:5" x14ac:dyDescent="0.2">
      <c r="E1675" s="84"/>
    </row>
    <row r="1676" spans="5:5" x14ac:dyDescent="0.2">
      <c r="E1676" s="84"/>
    </row>
    <row r="1677" spans="5:5" x14ac:dyDescent="0.2">
      <c r="E1677" s="84"/>
    </row>
    <row r="1678" spans="5:5" x14ac:dyDescent="0.2">
      <c r="E1678" s="84"/>
    </row>
    <row r="1679" spans="5:5" x14ac:dyDescent="0.2">
      <c r="E1679" s="84"/>
    </row>
    <row r="1680" spans="5:5" x14ac:dyDescent="0.2">
      <c r="E1680" s="84"/>
    </row>
    <row r="1681" spans="5:5" x14ac:dyDescent="0.2">
      <c r="E1681" s="84"/>
    </row>
    <row r="1682" spans="5:5" x14ac:dyDescent="0.2">
      <c r="E1682" s="84"/>
    </row>
    <row r="1683" spans="5:5" x14ac:dyDescent="0.2">
      <c r="E1683" s="84"/>
    </row>
    <row r="1684" spans="5:5" x14ac:dyDescent="0.2">
      <c r="E1684" s="84"/>
    </row>
    <row r="1685" spans="5:5" x14ac:dyDescent="0.2">
      <c r="E1685" s="84"/>
    </row>
    <row r="1686" spans="5:5" x14ac:dyDescent="0.2">
      <c r="E1686" s="84"/>
    </row>
    <row r="1687" spans="5:5" x14ac:dyDescent="0.2">
      <c r="E1687" s="84"/>
    </row>
    <row r="1688" spans="5:5" x14ac:dyDescent="0.2">
      <c r="E1688" s="84"/>
    </row>
    <row r="1689" spans="5:5" x14ac:dyDescent="0.2">
      <c r="E1689" s="84"/>
    </row>
    <row r="1690" spans="5:5" x14ac:dyDescent="0.2">
      <c r="E1690" s="84"/>
    </row>
    <row r="1691" spans="5:5" x14ac:dyDescent="0.2">
      <c r="E1691" s="84"/>
    </row>
    <row r="1692" spans="5:5" x14ac:dyDescent="0.2">
      <c r="E1692" s="84"/>
    </row>
    <row r="1693" spans="5:5" x14ac:dyDescent="0.2">
      <c r="E1693" s="84"/>
    </row>
    <row r="1694" spans="5:5" x14ac:dyDescent="0.2">
      <c r="E1694" s="84"/>
    </row>
    <row r="1695" spans="5:5" x14ac:dyDescent="0.2">
      <c r="E1695" s="84"/>
    </row>
    <row r="1696" spans="5:5" x14ac:dyDescent="0.2">
      <c r="E1696" s="84"/>
    </row>
    <row r="1697" spans="5:5" x14ac:dyDescent="0.2">
      <c r="E1697" s="84"/>
    </row>
    <row r="1698" spans="5:5" x14ac:dyDescent="0.2">
      <c r="E1698" s="84"/>
    </row>
    <row r="1699" spans="5:5" x14ac:dyDescent="0.2">
      <c r="E1699" s="84"/>
    </row>
    <row r="1700" spans="5:5" x14ac:dyDescent="0.2">
      <c r="E1700" s="84"/>
    </row>
    <row r="1701" spans="5:5" x14ac:dyDescent="0.2">
      <c r="E1701" s="84"/>
    </row>
    <row r="1702" spans="5:5" x14ac:dyDescent="0.2">
      <c r="E1702" s="84"/>
    </row>
    <row r="1703" spans="5:5" x14ac:dyDescent="0.2">
      <c r="E1703" s="84"/>
    </row>
    <row r="1704" spans="5:5" x14ac:dyDescent="0.2">
      <c r="E1704" s="84"/>
    </row>
    <row r="1705" spans="5:5" x14ac:dyDescent="0.2">
      <c r="E1705" s="84"/>
    </row>
    <row r="1706" spans="5:5" x14ac:dyDescent="0.2">
      <c r="E1706" s="84"/>
    </row>
    <row r="1707" spans="5:5" x14ac:dyDescent="0.2">
      <c r="E1707" s="84"/>
    </row>
    <row r="1708" spans="5:5" x14ac:dyDescent="0.2">
      <c r="E1708" s="84"/>
    </row>
    <row r="1709" spans="5:5" x14ac:dyDescent="0.2">
      <c r="E1709" s="84"/>
    </row>
    <row r="1710" spans="5:5" x14ac:dyDescent="0.2">
      <c r="E1710" s="84"/>
    </row>
    <row r="1711" spans="5:5" x14ac:dyDescent="0.2">
      <c r="E1711" s="84"/>
    </row>
    <row r="1712" spans="5:5" x14ac:dyDescent="0.2">
      <c r="E1712" s="84"/>
    </row>
    <row r="1713" spans="5:5" x14ac:dyDescent="0.2">
      <c r="E1713" s="84"/>
    </row>
    <row r="1714" spans="5:5" x14ac:dyDescent="0.2">
      <c r="E1714" s="84"/>
    </row>
    <row r="1715" spans="5:5" x14ac:dyDescent="0.2">
      <c r="E1715" s="84"/>
    </row>
    <row r="1716" spans="5:5" x14ac:dyDescent="0.2">
      <c r="E1716" s="84"/>
    </row>
    <row r="1717" spans="5:5" x14ac:dyDescent="0.2">
      <c r="E1717" s="84"/>
    </row>
    <row r="1718" spans="5:5" x14ac:dyDescent="0.2">
      <c r="E1718" s="84"/>
    </row>
    <row r="1719" spans="5:5" x14ac:dyDescent="0.2">
      <c r="E1719" s="84"/>
    </row>
    <row r="1720" spans="5:5" x14ac:dyDescent="0.2">
      <c r="E1720" s="84"/>
    </row>
    <row r="1721" spans="5:5" x14ac:dyDescent="0.2">
      <c r="E1721" s="84"/>
    </row>
    <row r="1722" spans="5:5" x14ac:dyDescent="0.2">
      <c r="E1722" s="84"/>
    </row>
    <row r="1723" spans="5:5" x14ac:dyDescent="0.2">
      <c r="E1723" s="84"/>
    </row>
    <row r="1724" spans="5:5" x14ac:dyDescent="0.2">
      <c r="E1724" s="84"/>
    </row>
    <row r="1725" spans="5:5" x14ac:dyDescent="0.2">
      <c r="E1725" s="84"/>
    </row>
    <row r="1726" spans="5:5" x14ac:dyDescent="0.2">
      <c r="E1726" s="84"/>
    </row>
    <row r="1727" spans="5:5" x14ac:dyDescent="0.2">
      <c r="E1727" s="84"/>
    </row>
    <row r="1728" spans="5:5" x14ac:dyDescent="0.2">
      <c r="E1728" s="84"/>
    </row>
    <row r="1729" spans="5:5" x14ac:dyDescent="0.2">
      <c r="E1729" s="84"/>
    </row>
    <row r="1730" spans="5:5" x14ac:dyDescent="0.2">
      <c r="E1730" s="84"/>
    </row>
    <row r="1731" spans="5:5" x14ac:dyDescent="0.2">
      <c r="E1731" s="84"/>
    </row>
    <row r="1732" spans="5:5" x14ac:dyDescent="0.2">
      <c r="E1732" s="84"/>
    </row>
    <row r="1733" spans="5:5" x14ac:dyDescent="0.2">
      <c r="E1733" s="84"/>
    </row>
    <row r="1734" spans="5:5" x14ac:dyDescent="0.2">
      <c r="E1734" s="84"/>
    </row>
    <row r="1735" spans="5:5" x14ac:dyDescent="0.2">
      <c r="E1735" s="84"/>
    </row>
    <row r="1736" spans="5:5" x14ac:dyDescent="0.2">
      <c r="E1736" s="84"/>
    </row>
    <row r="1737" spans="5:5" x14ac:dyDescent="0.2">
      <c r="E1737" s="84"/>
    </row>
    <row r="1738" spans="5:5" x14ac:dyDescent="0.2">
      <c r="E1738" s="84"/>
    </row>
    <row r="1739" spans="5:5" x14ac:dyDescent="0.2">
      <c r="E1739" s="84"/>
    </row>
    <row r="1740" spans="5:5" x14ac:dyDescent="0.2">
      <c r="E1740" s="84"/>
    </row>
    <row r="1741" spans="5:5" x14ac:dyDescent="0.2">
      <c r="E1741" s="84"/>
    </row>
    <row r="1742" spans="5:5" x14ac:dyDescent="0.2">
      <c r="E1742" s="84"/>
    </row>
    <row r="1743" spans="5:5" x14ac:dyDescent="0.2">
      <c r="E1743" s="84"/>
    </row>
    <row r="1744" spans="5:5" x14ac:dyDescent="0.2">
      <c r="E1744" s="84"/>
    </row>
    <row r="1745" spans="5:5" x14ac:dyDescent="0.2">
      <c r="E1745" s="84"/>
    </row>
    <row r="1746" spans="5:5" x14ac:dyDescent="0.2">
      <c r="E1746" s="84"/>
    </row>
    <row r="1747" spans="5:5" x14ac:dyDescent="0.2">
      <c r="E1747" s="84"/>
    </row>
    <row r="1748" spans="5:5" x14ac:dyDescent="0.2">
      <c r="E1748" s="84"/>
    </row>
    <row r="1749" spans="5:5" x14ac:dyDescent="0.2">
      <c r="E1749" s="84"/>
    </row>
    <row r="1750" spans="5:5" x14ac:dyDescent="0.2">
      <c r="E1750" s="84"/>
    </row>
    <row r="1751" spans="5:5" x14ac:dyDescent="0.2">
      <c r="E1751" s="84"/>
    </row>
    <row r="1752" spans="5:5" x14ac:dyDescent="0.2">
      <c r="E1752" s="84"/>
    </row>
    <row r="1753" spans="5:5" x14ac:dyDescent="0.2">
      <c r="E1753" s="84"/>
    </row>
    <row r="1754" spans="5:5" x14ac:dyDescent="0.2">
      <c r="E1754" s="84"/>
    </row>
    <row r="1755" spans="5:5" x14ac:dyDescent="0.2">
      <c r="E1755" s="84"/>
    </row>
    <row r="1756" spans="5:5" x14ac:dyDescent="0.2">
      <c r="E1756" s="84"/>
    </row>
    <row r="1757" spans="5:5" x14ac:dyDescent="0.2">
      <c r="E1757" s="84"/>
    </row>
    <row r="1758" spans="5:5" x14ac:dyDescent="0.2">
      <c r="E1758" s="84"/>
    </row>
    <row r="1759" spans="5:5" x14ac:dyDescent="0.2">
      <c r="E1759" s="84"/>
    </row>
    <row r="1760" spans="5:5" x14ac:dyDescent="0.2">
      <c r="E1760" s="84"/>
    </row>
    <row r="1761" spans="5:5" x14ac:dyDescent="0.2">
      <c r="E1761" s="84"/>
    </row>
    <row r="1762" spans="5:5" x14ac:dyDescent="0.2">
      <c r="E1762" s="84"/>
    </row>
    <row r="1763" spans="5:5" x14ac:dyDescent="0.2">
      <c r="E1763" s="84"/>
    </row>
    <row r="1764" spans="5:5" x14ac:dyDescent="0.2">
      <c r="E1764" s="84"/>
    </row>
    <row r="1765" spans="5:5" x14ac:dyDescent="0.2">
      <c r="E1765" s="84"/>
    </row>
    <row r="1766" spans="5:5" x14ac:dyDescent="0.2">
      <c r="E1766" s="84"/>
    </row>
    <row r="1767" spans="5:5" x14ac:dyDescent="0.2">
      <c r="E1767" s="84"/>
    </row>
    <row r="1768" spans="5:5" x14ac:dyDescent="0.2">
      <c r="E1768" s="84"/>
    </row>
    <row r="1769" spans="5:5" x14ac:dyDescent="0.2">
      <c r="E1769" s="84"/>
    </row>
    <row r="1770" spans="5:5" x14ac:dyDescent="0.2">
      <c r="E1770" s="84"/>
    </row>
    <row r="1771" spans="5:5" x14ac:dyDescent="0.2">
      <c r="E1771" s="84"/>
    </row>
    <row r="1772" spans="5:5" x14ac:dyDescent="0.2">
      <c r="E1772" s="84"/>
    </row>
    <row r="1773" spans="5:5" x14ac:dyDescent="0.2">
      <c r="E1773" s="84"/>
    </row>
    <row r="1774" spans="5:5" x14ac:dyDescent="0.2">
      <c r="E1774" s="84"/>
    </row>
    <row r="1775" spans="5:5" x14ac:dyDescent="0.2">
      <c r="E1775" s="84"/>
    </row>
    <row r="1776" spans="5:5" x14ac:dyDescent="0.2">
      <c r="E1776" s="84"/>
    </row>
    <row r="1777" spans="5:5" x14ac:dyDescent="0.2">
      <c r="E1777" s="84"/>
    </row>
    <row r="1778" spans="5:5" x14ac:dyDescent="0.2">
      <c r="E1778" s="84"/>
    </row>
    <row r="1779" spans="5:5" x14ac:dyDescent="0.2">
      <c r="E1779" s="84"/>
    </row>
    <row r="1780" spans="5:5" x14ac:dyDescent="0.2">
      <c r="E1780" s="84"/>
    </row>
    <row r="1781" spans="5:5" x14ac:dyDescent="0.2">
      <c r="E1781" s="84"/>
    </row>
    <row r="1782" spans="5:5" x14ac:dyDescent="0.2">
      <c r="E1782" s="84"/>
    </row>
    <row r="1783" spans="5:5" x14ac:dyDescent="0.2">
      <c r="E1783" s="84"/>
    </row>
    <row r="1784" spans="5:5" x14ac:dyDescent="0.2">
      <c r="E1784" s="84"/>
    </row>
    <row r="1785" spans="5:5" x14ac:dyDescent="0.2">
      <c r="E1785" s="84"/>
    </row>
    <row r="1786" spans="5:5" x14ac:dyDescent="0.2">
      <c r="E1786" s="84"/>
    </row>
    <row r="1787" spans="5:5" x14ac:dyDescent="0.2">
      <c r="E1787" s="84"/>
    </row>
    <row r="1788" spans="5:5" x14ac:dyDescent="0.2">
      <c r="E1788" s="84"/>
    </row>
    <row r="1789" spans="5:5" x14ac:dyDescent="0.2">
      <c r="E1789" s="84"/>
    </row>
    <row r="1790" spans="5:5" x14ac:dyDescent="0.2">
      <c r="E1790" s="84"/>
    </row>
    <row r="1791" spans="5:5" x14ac:dyDescent="0.2">
      <c r="E1791" s="84"/>
    </row>
    <row r="1792" spans="5:5" x14ac:dyDescent="0.2">
      <c r="E1792" s="84"/>
    </row>
    <row r="1793" spans="5:5" x14ac:dyDescent="0.2">
      <c r="E1793" s="84"/>
    </row>
    <row r="1794" spans="5:5" x14ac:dyDescent="0.2">
      <c r="E1794" s="84"/>
    </row>
    <row r="1795" spans="5:5" x14ac:dyDescent="0.2">
      <c r="E1795" s="84"/>
    </row>
    <row r="1796" spans="5:5" x14ac:dyDescent="0.2">
      <c r="E1796" s="84"/>
    </row>
    <row r="1797" spans="5:5" x14ac:dyDescent="0.2">
      <c r="E1797" s="84"/>
    </row>
    <row r="1798" spans="5:5" x14ac:dyDescent="0.2">
      <c r="E1798" s="84"/>
    </row>
    <row r="1799" spans="5:5" x14ac:dyDescent="0.2">
      <c r="E1799" s="84"/>
    </row>
    <row r="1800" spans="5:5" x14ac:dyDescent="0.2">
      <c r="E1800" s="84"/>
    </row>
    <row r="1801" spans="5:5" x14ac:dyDescent="0.2">
      <c r="E1801" s="84"/>
    </row>
    <row r="1802" spans="5:5" x14ac:dyDescent="0.2">
      <c r="E1802" s="84"/>
    </row>
    <row r="1803" spans="5:5" x14ac:dyDescent="0.2">
      <c r="E1803" s="84"/>
    </row>
    <row r="1804" spans="5:5" x14ac:dyDescent="0.2">
      <c r="E1804" s="84"/>
    </row>
    <row r="1805" spans="5:5" x14ac:dyDescent="0.2">
      <c r="E1805" s="84"/>
    </row>
    <row r="1806" spans="5:5" x14ac:dyDescent="0.2">
      <c r="E1806" s="84"/>
    </row>
    <row r="1807" spans="5:5" x14ac:dyDescent="0.2">
      <c r="E1807" s="84"/>
    </row>
    <row r="1808" spans="5:5" x14ac:dyDescent="0.2">
      <c r="E1808" s="84"/>
    </row>
    <row r="1809" spans="5:5" x14ac:dyDescent="0.2">
      <c r="E1809" s="84"/>
    </row>
    <row r="1810" spans="5:5" x14ac:dyDescent="0.2">
      <c r="E1810" s="84"/>
    </row>
    <row r="1811" spans="5:5" x14ac:dyDescent="0.2">
      <c r="E1811" s="84"/>
    </row>
    <row r="1812" spans="5:5" x14ac:dyDescent="0.2">
      <c r="E1812" s="84"/>
    </row>
    <row r="1813" spans="5:5" x14ac:dyDescent="0.2">
      <c r="E1813" s="84"/>
    </row>
    <row r="1814" spans="5:5" x14ac:dyDescent="0.2">
      <c r="E1814" s="84"/>
    </row>
    <row r="1815" spans="5:5" x14ac:dyDescent="0.2">
      <c r="E1815" s="84"/>
    </row>
    <row r="1816" spans="5:5" x14ac:dyDescent="0.2">
      <c r="E1816" s="84"/>
    </row>
    <row r="1817" spans="5:5" x14ac:dyDescent="0.2">
      <c r="E1817" s="84"/>
    </row>
    <row r="1818" spans="5:5" x14ac:dyDescent="0.2">
      <c r="E1818" s="84"/>
    </row>
    <row r="1819" spans="5:5" x14ac:dyDescent="0.2">
      <c r="E1819" s="84"/>
    </row>
    <row r="1820" spans="5:5" x14ac:dyDescent="0.2">
      <c r="E1820" s="84"/>
    </row>
    <row r="1821" spans="5:5" x14ac:dyDescent="0.2">
      <c r="E1821" s="84"/>
    </row>
    <row r="1822" spans="5:5" x14ac:dyDescent="0.2">
      <c r="E1822" s="84"/>
    </row>
    <row r="1823" spans="5:5" x14ac:dyDescent="0.2">
      <c r="E1823" s="84"/>
    </row>
    <row r="1824" spans="5:5" x14ac:dyDescent="0.2">
      <c r="E1824" s="84"/>
    </row>
    <row r="1825" spans="5:5" x14ac:dyDescent="0.2">
      <c r="E1825" s="84"/>
    </row>
    <row r="1826" spans="5:5" x14ac:dyDescent="0.2">
      <c r="E1826" s="84"/>
    </row>
    <row r="1827" spans="5:5" x14ac:dyDescent="0.2">
      <c r="E1827" s="84"/>
    </row>
    <row r="1828" spans="5:5" x14ac:dyDescent="0.2">
      <c r="E1828" s="84"/>
    </row>
    <row r="1829" spans="5:5" x14ac:dyDescent="0.2">
      <c r="E1829" s="84"/>
    </row>
    <row r="1830" spans="5:5" x14ac:dyDescent="0.2">
      <c r="E1830" s="84"/>
    </row>
    <row r="1831" spans="5:5" x14ac:dyDescent="0.2">
      <c r="E1831" s="84"/>
    </row>
    <row r="1832" spans="5:5" x14ac:dyDescent="0.2">
      <c r="E1832" s="84"/>
    </row>
    <row r="1833" spans="5:5" x14ac:dyDescent="0.2">
      <c r="E1833" s="84"/>
    </row>
    <row r="1834" spans="5:5" x14ac:dyDescent="0.2">
      <c r="E1834" s="84"/>
    </row>
    <row r="1835" spans="5:5" x14ac:dyDescent="0.2">
      <c r="E1835" s="84"/>
    </row>
    <row r="1836" spans="5:5" x14ac:dyDescent="0.2">
      <c r="E1836" s="84"/>
    </row>
    <row r="1837" spans="5:5" x14ac:dyDescent="0.2">
      <c r="E1837" s="84"/>
    </row>
    <row r="1838" spans="5:5" x14ac:dyDescent="0.2">
      <c r="E1838" s="84"/>
    </row>
    <row r="1839" spans="5:5" x14ac:dyDescent="0.2">
      <c r="E1839" s="84"/>
    </row>
    <row r="1840" spans="5:5" x14ac:dyDescent="0.2">
      <c r="E1840" s="84"/>
    </row>
    <row r="1841" spans="5:5" x14ac:dyDescent="0.2">
      <c r="E1841" s="84"/>
    </row>
    <row r="1842" spans="5:5" x14ac:dyDescent="0.2">
      <c r="E1842" s="84"/>
    </row>
    <row r="1843" spans="5:5" x14ac:dyDescent="0.2">
      <c r="E1843" s="84"/>
    </row>
    <row r="1844" spans="5:5" x14ac:dyDescent="0.2">
      <c r="E1844" s="84"/>
    </row>
    <row r="1845" spans="5:5" x14ac:dyDescent="0.2">
      <c r="E1845" s="84"/>
    </row>
    <row r="1846" spans="5:5" x14ac:dyDescent="0.2">
      <c r="E1846" s="84"/>
    </row>
    <row r="1847" spans="5:5" x14ac:dyDescent="0.2">
      <c r="E1847" s="84"/>
    </row>
    <row r="1848" spans="5:5" x14ac:dyDescent="0.2">
      <c r="E1848" s="84"/>
    </row>
    <row r="1849" spans="5:5" x14ac:dyDescent="0.2">
      <c r="E1849" s="84"/>
    </row>
    <row r="1850" spans="5:5" x14ac:dyDescent="0.2">
      <c r="E1850" s="84"/>
    </row>
    <row r="1851" spans="5:5" x14ac:dyDescent="0.2">
      <c r="E1851" s="84"/>
    </row>
    <row r="1852" spans="5:5" x14ac:dyDescent="0.2">
      <c r="E1852" s="84"/>
    </row>
    <row r="1853" spans="5:5" x14ac:dyDescent="0.2">
      <c r="E1853" s="84"/>
    </row>
    <row r="1854" spans="5:5" x14ac:dyDescent="0.2">
      <c r="E1854" s="84"/>
    </row>
    <row r="1855" spans="5:5" x14ac:dyDescent="0.2">
      <c r="E1855" s="84"/>
    </row>
    <row r="1856" spans="5:5" x14ac:dyDescent="0.2">
      <c r="E1856" s="84"/>
    </row>
    <row r="1857" spans="5:5" x14ac:dyDescent="0.2">
      <c r="E1857" s="84"/>
    </row>
    <row r="1858" spans="5:5" x14ac:dyDescent="0.2">
      <c r="E1858" s="84"/>
    </row>
    <row r="1859" spans="5:5" x14ac:dyDescent="0.2">
      <c r="E1859" s="84"/>
    </row>
    <row r="1860" spans="5:5" x14ac:dyDescent="0.2">
      <c r="E1860" s="84"/>
    </row>
    <row r="1861" spans="5:5" x14ac:dyDescent="0.2">
      <c r="E1861" s="84"/>
    </row>
    <row r="1862" spans="5:5" x14ac:dyDescent="0.2">
      <c r="E1862" s="84"/>
    </row>
    <row r="1863" spans="5:5" x14ac:dyDescent="0.2">
      <c r="E1863" s="84"/>
    </row>
    <row r="1864" spans="5:5" x14ac:dyDescent="0.2">
      <c r="E1864" s="84"/>
    </row>
    <row r="1865" spans="5:5" x14ac:dyDescent="0.2">
      <c r="E1865" s="84"/>
    </row>
    <row r="1866" spans="5:5" x14ac:dyDescent="0.2">
      <c r="E1866" s="84"/>
    </row>
    <row r="1867" spans="5:5" x14ac:dyDescent="0.2">
      <c r="E1867" s="84"/>
    </row>
    <row r="1868" spans="5:5" x14ac:dyDescent="0.2">
      <c r="E1868" s="84"/>
    </row>
    <row r="1869" spans="5:5" x14ac:dyDescent="0.2">
      <c r="E1869" s="84"/>
    </row>
    <row r="1870" spans="5:5" x14ac:dyDescent="0.2">
      <c r="E1870" s="84"/>
    </row>
    <row r="1871" spans="5:5" x14ac:dyDescent="0.2">
      <c r="E1871" s="84"/>
    </row>
    <row r="1872" spans="5:5" x14ac:dyDescent="0.2">
      <c r="E1872" s="84"/>
    </row>
    <row r="1873" spans="5:5" x14ac:dyDescent="0.2">
      <c r="E1873" s="84"/>
    </row>
    <row r="1874" spans="5:5" x14ac:dyDescent="0.2">
      <c r="E1874" s="84"/>
    </row>
    <row r="1875" spans="5:5" x14ac:dyDescent="0.2">
      <c r="E1875" s="84"/>
    </row>
    <row r="1876" spans="5:5" x14ac:dyDescent="0.2">
      <c r="E1876" s="84"/>
    </row>
    <row r="1877" spans="5:5" x14ac:dyDescent="0.2">
      <c r="E1877" s="84"/>
    </row>
    <row r="1878" spans="5:5" x14ac:dyDescent="0.2">
      <c r="E1878" s="84"/>
    </row>
    <row r="1879" spans="5:5" x14ac:dyDescent="0.2">
      <c r="E1879" s="84"/>
    </row>
    <row r="1880" spans="5:5" x14ac:dyDescent="0.2">
      <c r="E1880" s="84"/>
    </row>
    <row r="1881" spans="5:5" x14ac:dyDescent="0.2">
      <c r="E1881" s="84"/>
    </row>
    <row r="1882" spans="5:5" x14ac:dyDescent="0.2">
      <c r="E1882" s="84"/>
    </row>
    <row r="1883" spans="5:5" x14ac:dyDescent="0.2">
      <c r="E1883" s="84"/>
    </row>
    <row r="1884" spans="5:5" x14ac:dyDescent="0.2">
      <c r="E1884" s="84"/>
    </row>
    <row r="1885" spans="5:5" x14ac:dyDescent="0.2">
      <c r="E1885" s="84"/>
    </row>
    <row r="1886" spans="5:5" x14ac:dyDescent="0.2">
      <c r="E1886" s="84"/>
    </row>
    <row r="1887" spans="5:5" x14ac:dyDescent="0.2">
      <c r="E1887" s="84"/>
    </row>
    <row r="1888" spans="5:5" x14ac:dyDescent="0.2">
      <c r="E1888" s="84"/>
    </row>
    <row r="1889" spans="5:5" x14ac:dyDescent="0.2">
      <c r="E1889" s="84"/>
    </row>
    <row r="1890" spans="5:5" x14ac:dyDescent="0.2">
      <c r="E1890" s="84"/>
    </row>
    <row r="1891" spans="5:5" x14ac:dyDescent="0.2">
      <c r="E1891" s="84"/>
    </row>
    <row r="1892" spans="5:5" x14ac:dyDescent="0.2">
      <c r="E1892" s="84"/>
    </row>
    <row r="1893" spans="5:5" x14ac:dyDescent="0.2">
      <c r="E1893" s="84"/>
    </row>
    <row r="1894" spans="5:5" x14ac:dyDescent="0.2">
      <c r="E1894" s="84"/>
    </row>
    <row r="1895" spans="5:5" x14ac:dyDescent="0.2">
      <c r="E1895" s="84"/>
    </row>
    <row r="1896" spans="5:5" x14ac:dyDescent="0.2">
      <c r="E1896" s="84"/>
    </row>
    <row r="1897" spans="5:5" x14ac:dyDescent="0.2">
      <c r="E1897" s="84"/>
    </row>
    <row r="1898" spans="5:5" x14ac:dyDescent="0.2">
      <c r="E1898" s="84"/>
    </row>
    <row r="1899" spans="5:5" x14ac:dyDescent="0.2">
      <c r="E1899" s="84"/>
    </row>
    <row r="1900" spans="5:5" x14ac:dyDescent="0.2">
      <c r="E1900" s="84"/>
    </row>
    <row r="1901" spans="5:5" x14ac:dyDescent="0.2">
      <c r="E1901" s="84"/>
    </row>
    <row r="1902" spans="5:5" x14ac:dyDescent="0.2">
      <c r="E1902" s="84"/>
    </row>
    <row r="1903" spans="5:5" x14ac:dyDescent="0.2">
      <c r="E1903" s="84"/>
    </row>
    <row r="1904" spans="5:5" x14ac:dyDescent="0.2">
      <c r="E1904" s="84"/>
    </row>
    <row r="1905" spans="5:5" x14ac:dyDescent="0.2">
      <c r="E1905" s="84"/>
    </row>
    <row r="1906" spans="5:5" x14ac:dyDescent="0.2">
      <c r="E1906" s="84"/>
    </row>
    <row r="1907" spans="5:5" x14ac:dyDescent="0.2">
      <c r="E1907" s="84"/>
    </row>
    <row r="1908" spans="5:5" x14ac:dyDescent="0.2">
      <c r="E1908" s="84"/>
    </row>
    <row r="1909" spans="5:5" x14ac:dyDescent="0.2">
      <c r="E1909" s="84"/>
    </row>
    <row r="1910" spans="5:5" x14ac:dyDescent="0.2">
      <c r="E1910" s="84"/>
    </row>
    <row r="1911" spans="5:5" x14ac:dyDescent="0.2">
      <c r="E1911" s="84"/>
    </row>
    <row r="1912" spans="5:5" x14ac:dyDescent="0.2">
      <c r="E1912" s="84"/>
    </row>
    <row r="1913" spans="5:5" x14ac:dyDescent="0.2">
      <c r="E1913" s="84"/>
    </row>
    <row r="1914" spans="5:5" x14ac:dyDescent="0.2">
      <c r="E1914" s="84"/>
    </row>
    <row r="1915" spans="5:5" x14ac:dyDescent="0.2">
      <c r="E1915" s="84"/>
    </row>
    <row r="1916" spans="5:5" x14ac:dyDescent="0.2">
      <c r="E1916" s="84"/>
    </row>
    <row r="1917" spans="5:5" x14ac:dyDescent="0.2">
      <c r="E1917" s="84"/>
    </row>
    <row r="1918" spans="5:5" x14ac:dyDescent="0.2">
      <c r="E1918" s="84"/>
    </row>
    <row r="1919" spans="5:5" x14ac:dyDescent="0.2">
      <c r="E1919" s="84"/>
    </row>
    <row r="1920" spans="5:5" x14ac:dyDescent="0.2">
      <c r="E1920" s="84"/>
    </row>
    <row r="1921" spans="5:5" x14ac:dyDescent="0.2">
      <c r="E1921" s="84"/>
    </row>
    <row r="1922" spans="5:5" x14ac:dyDescent="0.2">
      <c r="E1922" s="84"/>
    </row>
    <row r="1923" spans="5:5" x14ac:dyDescent="0.2">
      <c r="E1923" s="84"/>
    </row>
    <row r="1924" spans="5:5" x14ac:dyDescent="0.2">
      <c r="E1924" s="84"/>
    </row>
    <row r="1925" spans="5:5" x14ac:dyDescent="0.2">
      <c r="E1925" s="84"/>
    </row>
    <row r="1926" spans="5:5" x14ac:dyDescent="0.2">
      <c r="E1926" s="84"/>
    </row>
    <row r="1927" spans="5:5" x14ac:dyDescent="0.2">
      <c r="E1927" s="84"/>
    </row>
    <row r="1928" spans="5:5" x14ac:dyDescent="0.2">
      <c r="E1928" s="84"/>
    </row>
    <row r="1929" spans="5:5" x14ac:dyDescent="0.2">
      <c r="E1929" s="84"/>
    </row>
    <row r="1930" spans="5:5" x14ac:dyDescent="0.2">
      <c r="E1930" s="84"/>
    </row>
    <row r="1931" spans="5:5" x14ac:dyDescent="0.2">
      <c r="E1931" s="84"/>
    </row>
    <row r="1932" spans="5:5" x14ac:dyDescent="0.2">
      <c r="E1932" s="84"/>
    </row>
    <row r="1933" spans="5:5" x14ac:dyDescent="0.2">
      <c r="E1933" s="84"/>
    </row>
    <row r="1934" spans="5:5" x14ac:dyDescent="0.2">
      <c r="E1934" s="84"/>
    </row>
    <row r="1935" spans="5:5" x14ac:dyDescent="0.2">
      <c r="E1935" s="84"/>
    </row>
    <row r="1936" spans="5:5" x14ac:dyDescent="0.2">
      <c r="E1936" s="84"/>
    </row>
    <row r="1937" spans="5:5" x14ac:dyDescent="0.2">
      <c r="E1937" s="84"/>
    </row>
    <row r="1938" spans="5:5" x14ac:dyDescent="0.2">
      <c r="E1938" s="84"/>
    </row>
    <row r="1939" spans="5:5" x14ac:dyDescent="0.2">
      <c r="E1939" s="84"/>
    </row>
    <row r="1940" spans="5:5" x14ac:dyDescent="0.2">
      <c r="E1940" s="84"/>
    </row>
    <row r="1941" spans="5:5" x14ac:dyDescent="0.2">
      <c r="E1941" s="84"/>
    </row>
    <row r="1942" spans="5:5" x14ac:dyDescent="0.2">
      <c r="E1942" s="84"/>
    </row>
    <row r="1943" spans="5:5" x14ac:dyDescent="0.2">
      <c r="E1943" s="84"/>
    </row>
    <row r="1944" spans="5:5" x14ac:dyDescent="0.2">
      <c r="E1944" s="84"/>
    </row>
    <row r="1945" spans="5:5" x14ac:dyDescent="0.2">
      <c r="E1945" s="84"/>
    </row>
    <row r="1946" spans="5:5" x14ac:dyDescent="0.2">
      <c r="E1946" s="84"/>
    </row>
    <row r="1947" spans="5:5" x14ac:dyDescent="0.2">
      <c r="E1947" s="84"/>
    </row>
    <row r="1948" spans="5:5" x14ac:dyDescent="0.2">
      <c r="E1948" s="84"/>
    </row>
    <row r="1949" spans="5:5" x14ac:dyDescent="0.2">
      <c r="E1949" s="84"/>
    </row>
    <row r="1950" spans="5:5" x14ac:dyDescent="0.2">
      <c r="E1950" s="84"/>
    </row>
    <row r="1951" spans="5:5" x14ac:dyDescent="0.2">
      <c r="E1951" s="84"/>
    </row>
    <row r="1952" spans="5:5" x14ac:dyDescent="0.2">
      <c r="E1952" s="84"/>
    </row>
    <row r="1953" spans="5:5" x14ac:dyDescent="0.2">
      <c r="E1953" s="84"/>
    </row>
    <row r="1954" spans="5:5" x14ac:dyDescent="0.2">
      <c r="E1954" s="84"/>
    </row>
    <row r="1955" spans="5:5" x14ac:dyDescent="0.2">
      <c r="E1955" s="84"/>
    </row>
    <row r="1956" spans="5:5" x14ac:dyDescent="0.2">
      <c r="E1956" s="84"/>
    </row>
    <row r="1957" spans="5:5" x14ac:dyDescent="0.2">
      <c r="E1957" s="84"/>
    </row>
    <row r="1958" spans="5:5" x14ac:dyDescent="0.2">
      <c r="E1958" s="84"/>
    </row>
    <row r="1959" spans="5:5" x14ac:dyDescent="0.2">
      <c r="E1959" s="84"/>
    </row>
    <row r="1960" spans="5:5" x14ac:dyDescent="0.2">
      <c r="E1960" s="84"/>
    </row>
    <row r="1961" spans="5:5" x14ac:dyDescent="0.2">
      <c r="E1961" s="84"/>
    </row>
    <row r="1962" spans="5:5" x14ac:dyDescent="0.2">
      <c r="E1962" s="84"/>
    </row>
    <row r="1963" spans="5:5" x14ac:dyDescent="0.2">
      <c r="E1963" s="84"/>
    </row>
    <row r="1964" spans="5:5" x14ac:dyDescent="0.2">
      <c r="E1964" s="84"/>
    </row>
    <row r="1965" spans="5:5" x14ac:dyDescent="0.2">
      <c r="E1965" s="84"/>
    </row>
    <row r="1966" spans="5:5" x14ac:dyDescent="0.2">
      <c r="E1966" s="84"/>
    </row>
    <row r="1967" spans="5:5" x14ac:dyDescent="0.2">
      <c r="E1967" s="84"/>
    </row>
    <row r="1968" spans="5:5" x14ac:dyDescent="0.2">
      <c r="E1968" s="84"/>
    </row>
    <row r="1969" spans="5:5" x14ac:dyDescent="0.2">
      <c r="E1969" s="84"/>
    </row>
    <row r="1970" spans="5:5" x14ac:dyDescent="0.2">
      <c r="E1970" s="84"/>
    </row>
    <row r="1971" spans="5:5" x14ac:dyDescent="0.2">
      <c r="E1971" s="84"/>
    </row>
    <row r="1972" spans="5:5" x14ac:dyDescent="0.2">
      <c r="E1972" s="84"/>
    </row>
    <row r="1973" spans="5:5" x14ac:dyDescent="0.2">
      <c r="E1973" s="84"/>
    </row>
    <row r="1974" spans="5:5" x14ac:dyDescent="0.2">
      <c r="E1974" s="84"/>
    </row>
    <row r="1975" spans="5:5" x14ac:dyDescent="0.2">
      <c r="E1975" s="84"/>
    </row>
    <row r="1976" spans="5:5" x14ac:dyDescent="0.2">
      <c r="E1976" s="84"/>
    </row>
    <row r="1977" spans="5:5" x14ac:dyDescent="0.2">
      <c r="E1977" s="84"/>
    </row>
    <row r="1978" spans="5:5" x14ac:dyDescent="0.2">
      <c r="E1978" s="84"/>
    </row>
    <row r="1979" spans="5:5" x14ac:dyDescent="0.2">
      <c r="E1979" s="84"/>
    </row>
    <row r="1980" spans="5:5" x14ac:dyDescent="0.2">
      <c r="E1980" s="84"/>
    </row>
    <row r="1981" spans="5:5" x14ac:dyDescent="0.2">
      <c r="E1981" s="84"/>
    </row>
    <row r="1982" spans="5:5" x14ac:dyDescent="0.2">
      <c r="E1982" s="84"/>
    </row>
    <row r="1983" spans="5:5" x14ac:dyDescent="0.2">
      <c r="E1983" s="84"/>
    </row>
    <row r="1984" spans="5:5" x14ac:dyDescent="0.2">
      <c r="E1984" s="84"/>
    </row>
    <row r="1985" spans="5:5" x14ac:dyDescent="0.2">
      <c r="E1985" s="84"/>
    </row>
    <row r="1986" spans="5:5" x14ac:dyDescent="0.2">
      <c r="E1986" s="84"/>
    </row>
    <row r="1987" spans="5:5" x14ac:dyDescent="0.2">
      <c r="E1987" s="84"/>
    </row>
    <row r="1988" spans="5:5" x14ac:dyDescent="0.2">
      <c r="E1988" s="84"/>
    </row>
    <row r="1989" spans="5:5" x14ac:dyDescent="0.2">
      <c r="E1989" s="84"/>
    </row>
    <row r="1990" spans="5:5" x14ac:dyDescent="0.2">
      <c r="E1990" s="84"/>
    </row>
    <row r="1991" spans="5:5" x14ac:dyDescent="0.2">
      <c r="E1991" s="84"/>
    </row>
    <row r="1992" spans="5:5" x14ac:dyDescent="0.2">
      <c r="E1992" s="84"/>
    </row>
    <row r="1993" spans="5:5" x14ac:dyDescent="0.2">
      <c r="E1993" s="84"/>
    </row>
    <row r="1994" spans="5:5" x14ac:dyDescent="0.2">
      <c r="E1994" s="84"/>
    </row>
    <row r="1995" spans="5:5" x14ac:dyDescent="0.2">
      <c r="E1995" s="84"/>
    </row>
    <row r="1996" spans="5:5" x14ac:dyDescent="0.2">
      <c r="E1996" s="84"/>
    </row>
    <row r="1997" spans="5:5" x14ac:dyDescent="0.2">
      <c r="E1997" s="84"/>
    </row>
    <row r="1998" spans="5:5" x14ac:dyDescent="0.2">
      <c r="E1998" s="84"/>
    </row>
    <row r="1999" spans="5:5" x14ac:dyDescent="0.2">
      <c r="E1999" s="84"/>
    </row>
    <row r="2000" spans="5:5" x14ac:dyDescent="0.2">
      <c r="E2000" s="84"/>
    </row>
    <row r="2001" spans="5:5" x14ac:dyDescent="0.2">
      <c r="E2001" s="84"/>
    </row>
    <row r="2002" spans="5:5" x14ac:dyDescent="0.2">
      <c r="E2002" s="84"/>
    </row>
    <row r="2003" spans="5:5" x14ac:dyDescent="0.2">
      <c r="E2003" s="84"/>
    </row>
    <row r="2004" spans="5:5" x14ac:dyDescent="0.2">
      <c r="E2004" s="84"/>
    </row>
    <row r="2005" spans="5:5" x14ac:dyDescent="0.2">
      <c r="E2005" s="84"/>
    </row>
    <row r="2006" spans="5:5" x14ac:dyDescent="0.2">
      <c r="E2006" s="84"/>
    </row>
    <row r="2007" spans="5:5" x14ac:dyDescent="0.2">
      <c r="E2007" s="84"/>
    </row>
    <row r="2008" spans="5:5" x14ac:dyDescent="0.2">
      <c r="E2008" s="84"/>
    </row>
    <row r="2009" spans="5:5" x14ac:dyDescent="0.2">
      <c r="E2009" s="84"/>
    </row>
    <row r="2010" spans="5:5" x14ac:dyDescent="0.2">
      <c r="E2010" s="84"/>
    </row>
    <row r="2011" spans="5:5" x14ac:dyDescent="0.2">
      <c r="E2011" s="84"/>
    </row>
    <row r="2012" spans="5:5" x14ac:dyDescent="0.2">
      <c r="E2012" s="84"/>
    </row>
    <row r="2013" spans="5:5" x14ac:dyDescent="0.2">
      <c r="E2013" s="84"/>
    </row>
    <row r="2014" spans="5:5" x14ac:dyDescent="0.2">
      <c r="E2014" s="84"/>
    </row>
    <row r="2015" spans="5:5" x14ac:dyDescent="0.2">
      <c r="E2015" s="84"/>
    </row>
    <row r="2016" spans="5:5" x14ac:dyDescent="0.2">
      <c r="E2016" s="84"/>
    </row>
    <row r="2017" spans="5:5" x14ac:dyDescent="0.2">
      <c r="E2017" s="84"/>
    </row>
    <row r="2018" spans="5:5" x14ac:dyDescent="0.2">
      <c r="E2018" s="84"/>
    </row>
    <row r="2019" spans="5:5" x14ac:dyDescent="0.2">
      <c r="E2019" s="84"/>
    </row>
    <row r="2020" spans="5:5" x14ac:dyDescent="0.2">
      <c r="E2020" s="84"/>
    </row>
    <row r="2021" spans="5:5" x14ac:dyDescent="0.2">
      <c r="E2021" s="84"/>
    </row>
    <row r="2022" spans="5:5" x14ac:dyDescent="0.2">
      <c r="E2022" s="84"/>
    </row>
    <row r="2023" spans="5:5" x14ac:dyDescent="0.2">
      <c r="E2023" s="84"/>
    </row>
    <row r="2024" spans="5:5" x14ac:dyDescent="0.2">
      <c r="E2024" s="84"/>
    </row>
    <row r="2025" spans="5:5" x14ac:dyDescent="0.2">
      <c r="E2025" s="84"/>
    </row>
    <row r="2026" spans="5:5" x14ac:dyDescent="0.2">
      <c r="E2026" s="84"/>
    </row>
    <row r="2027" spans="5:5" x14ac:dyDescent="0.2">
      <c r="E2027" s="84"/>
    </row>
    <row r="2028" spans="5:5" x14ac:dyDescent="0.2">
      <c r="E2028" s="84"/>
    </row>
    <row r="2029" spans="5:5" x14ac:dyDescent="0.2">
      <c r="E2029" s="84"/>
    </row>
    <row r="2030" spans="5:5" x14ac:dyDescent="0.2">
      <c r="E2030" s="84"/>
    </row>
    <row r="2031" spans="5:5" x14ac:dyDescent="0.2">
      <c r="E2031" s="84"/>
    </row>
    <row r="2032" spans="5:5" x14ac:dyDescent="0.2">
      <c r="E2032" s="84"/>
    </row>
    <row r="2033" spans="5:5" x14ac:dyDescent="0.2">
      <c r="E2033" s="84"/>
    </row>
    <row r="2034" spans="5:5" x14ac:dyDescent="0.2">
      <c r="E2034" s="84"/>
    </row>
    <row r="2035" spans="5:5" x14ac:dyDescent="0.2">
      <c r="E2035" s="84"/>
    </row>
    <row r="2036" spans="5:5" x14ac:dyDescent="0.2">
      <c r="E2036" s="84"/>
    </row>
    <row r="2037" spans="5:5" x14ac:dyDescent="0.2">
      <c r="E2037" s="84"/>
    </row>
    <row r="2038" spans="5:5" x14ac:dyDescent="0.2">
      <c r="E2038" s="84"/>
    </row>
    <row r="2039" spans="5:5" x14ac:dyDescent="0.2">
      <c r="E2039" s="84"/>
    </row>
    <row r="2040" spans="5:5" x14ac:dyDescent="0.2">
      <c r="E2040" s="84"/>
    </row>
    <row r="2041" spans="5:5" x14ac:dyDescent="0.2">
      <c r="E2041" s="84"/>
    </row>
    <row r="2042" spans="5:5" x14ac:dyDescent="0.2">
      <c r="E2042" s="84"/>
    </row>
    <row r="2043" spans="5:5" x14ac:dyDescent="0.2">
      <c r="E2043" s="84"/>
    </row>
    <row r="2044" spans="5:5" x14ac:dyDescent="0.2">
      <c r="E2044" s="84"/>
    </row>
    <row r="2045" spans="5:5" x14ac:dyDescent="0.2">
      <c r="E2045" s="84"/>
    </row>
    <row r="2046" spans="5:5" x14ac:dyDescent="0.2">
      <c r="E2046" s="84"/>
    </row>
    <row r="2047" spans="5:5" x14ac:dyDescent="0.2">
      <c r="E2047" s="84"/>
    </row>
    <row r="2048" spans="5:5" x14ac:dyDescent="0.2">
      <c r="E2048" s="84"/>
    </row>
    <row r="2049" spans="5:5" x14ac:dyDescent="0.2">
      <c r="E2049" s="84"/>
    </row>
    <row r="2050" spans="5:5" x14ac:dyDescent="0.2">
      <c r="E2050" s="84"/>
    </row>
    <row r="2051" spans="5:5" x14ac:dyDescent="0.2">
      <c r="E2051" s="84"/>
    </row>
    <row r="2052" spans="5:5" x14ac:dyDescent="0.2">
      <c r="E2052" s="84"/>
    </row>
    <row r="2053" spans="5:5" x14ac:dyDescent="0.2">
      <c r="E2053" s="84"/>
    </row>
    <row r="2054" spans="5:5" x14ac:dyDescent="0.2">
      <c r="E2054" s="84"/>
    </row>
    <row r="2055" spans="5:5" x14ac:dyDescent="0.2">
      <c r="E2055" s="84"/>
    </row>
    <row r="2056" spans="5:5" x14ac:dyDescent="0.2">
      <c r="E2056" s="84"/>
    </row>
    <row r="2057" spans="5:5" x14ac:dyDescent="0.2">
      <c r="E2057" s="84"/>
    </row>
    <row r="2058" spans="5:5" x14ac:dyDescent="0.2">
      <c r="E2058" s="84"/>
    </row>
    <row r="2059" spans="5:5" x14ac:dyDescent="0.2">
      <c r="E2059" s="84"/>
    </row>
    <row r="2060" spans="5:5" x14ac:dyDescent="0.2">
      <c r="E2060" s="84"/>
    </row>
    <row r="2061" spans="5:5" x14ac:dyDescent="0.2">
      <c r="E2061" s="84"/>
    </row>
    <row r="2062" spans="5:5" x14ac:dyDescent="0.2">
      <c r="E2062" s="84"/>
    </row>
    <row r="2063" spans="5:5" x14ac:dyDescent="0.2">
      <c r="E2063" s="84"/>
    </row>
    <row r="2064" spans="5:5" x14ac:dyDescent="0.2">
      <c r="E2064" s="84"/>
    </row>
    <row r="2065" spans="5:5" x14ac:dyDescent="0.2">
      <c r="E2065" s="84"/>
    </row>
    <row r="2066" spans="5:5" x14ac:dyDescent="0.2">
      <c r="E2066" s="84"/>
    </row>
    <row r="2067" spans="5:5" x14ac:dyDescent="0.2">
      <c r="E2067" s="84"/>
    </row>
    <row r="2068" spans="5:5" x14ac:dyDescent="0.2">
      <c r="E2068" s="84"/>
    </row>
    <row r="2069" spans="5:5" x14ac:dyDescent="0.2">
      <c r="E2069" s="84"/>
    </row>
    <row r="2070" spans="5:5" x14ac:dyDescent="0.2">
      <c r="E2070" s="84"/>
    </row>
    <row r="2071" spans="5:5" x14ac:dyDescent="0.2">
      <c r="E2071" s="84"/>
    </row>
    <row r="2072" spans="5:5" x14ac:dyDescent="0.2">
      <c r="E2072" s="84"/>
    </row>
    <row r="2073" spans="5:5" x14ac:dyDescent="0.2">
      <c r="E2073" s="84"/>
    </row>
    <row r="2074" spans="5:5" x14ac:dyDescent="0.2">
      <c r="E2074" s="84"/>
    </row>
    <row r="2075" spans="5:5" x14ac:dyDescent="0.2">
      <c r="E2075" s="84"/>
    </row>
    <row r="2076" spans="5:5" x14ac:dyDescent="0.2">
      <c r="E2076" s="84"/>
    </row>
    <row r="2077" spans="5:5" x14ac:dyDescent="0.2">
      <c r="E2077" s="84"/>
    </row>
    <row r="2078" spans="5:5" x14ac:dyDescent="0.2">
      <c r="E2078" s="84"/>
    </row>
    <row r="2079" spans="5:5" x14ac:dyDescent="0.2">
      <c r="E2079" s="84"/>
    </row>
    <row r="2080" spans="5:5" x14ac:dyDescent="0.2">
      <c r="E2080" s="84"/>
    </row>
    <row r="2081" spans="5:5" x14ac:dyDescent="0.2">
      <c r="E2081" s="84"/>
    </row>
    <row r="2082" spans="5:5" x14ac:dyDescent="0.2">
      <c r="E2082" s="84"/>
    </row>
    <row r="2083" spans="5:5" x14ac:dyDescent="0.2">
      <c r="E2083" s="84"/>
    </row>
    <row r="2084" spans="5:5" x14ac:dyDescent="0.2">
      <c r="E2084" s="84"/>
    </row>
    <row r="2085" spans="5:5" x14ac:dyDescent="0.2">
      <c r="E2085" s="84"/>
    </row>
    <row r="2086" spans="5:5" x14ac:dyDescent="0.2">
      <c r="E2086" s="84"/>
    </row>
    <row r="2087" spans="5:5" x14ac:dyDescent="0.2">
      <c r="E2087" s="84"/>
    </row>
    <row r="2088" spans="5:5" x14ac:dyDescent="0.2">
      <c r="E2088" s="84"/>
    </row>
    <row r="2089" spans="5:5" x14ac:dyDescent="0.2">
      <c r="E2089" s="84"/>
    </row>
    <row r="2090" spans="5:5" x14ac:dyDescent="0.2">
      <c r="E2090" s="84"/>
    </row>
    <row r="2091" spans="5:5" x14ac:dyDescent="0.2">
      <c r="E2091" s="84"/>
    </row>
    <row r="2092" spans="5:5" x14ac:dyDescent="0.2">
      <c r="E2092" s="84"/>
    </row>
    <row r="2093" spans="5:5" x14ac:dyDescent="0.2">
      <c r="E2093" s="84"/>
    </row>
    <row r="2094" spans="5:5" x14ac:dyDescent="0.2">
      <c r="E2094" s="84"/>
    </row>
    <row r="2095" spans="5:5" x14ac:dyDescent="0.2">
      <c r="E2095" s="84"/>
    </row>
    <row r="2096" spans="5:5" x14ac:dyDescent="0.2">
      <c r="E2096" s="84"/>
    </row>
    <row r="2097" spans="5:5" x14ac:dyDescent="0.2">
      <c r="E2097" s="84"/>
    </row>
    <row r="2098" spans="5:5" x14ac:dyDescent="0.2">
      <c r="E2098" s="84"/>
    </row>
    <row r="2099" spans="5:5" x14ac:dyDescent="0.2">
      <c r="E2099" s="84"/>
    </row>
    <row r="2100" spans="5:5" x14ac:dyDescent="0.2">
      <c r="E2100" s="84"/>
    </row>
    <row r="2101" spans="5:5" x14ac:dyDescent="0.2">
      <c r="E2101" s="84"/>
    </row>
    <row r="2102" spans="5:5" x14ac:dyDescent="0.2">
      <c r="E2102" s="84"/>
    </row>
    <row r="2103" spans="5:5" x14ac:dyDescent="0.2">
      <c r="E2103" s="84"/>
    </row>
    <row r="2104" spans="5:5" x14ac:dyDescent="0.2">
      <c r="E2104" s="84"/>
    </row>
    <row r="2105" spans="5:5" x14ac:dyDescent="0.2">
      <c r="E2105" s="84"/>
    </row>
    <row r="2106" spans="5:5" x14ac:dyDescent="0.2">
      <c r="E2106" s="84"/>
    </row>
    <row r="2107" spans="5:5" x14ac:dyDescent="0.2">
      <c r="E2107" s="84"/>
    </row>
    <row r="2108" spans="5:5" x14ac:dyDescent="0.2">
      <c r="E2108" s="84"/>
    </row>
    <row r="2109" spans="5:5" x14ac:dyDescent="0.2">
      <c r="E2109" s="84"/>
    </row>
    <row r="2110" spans="5:5" x14ac:dyDescent="0.2">
      <c r="E2110" s="84"/>
    </row>
    <row r="2111" spans="5:5" x14ac:dyDescent="0.2">
      <c r="E2111" s="84"/>
    </row>
    <row r="2112" spans="5:5" x14ac:dyDescent="0.2">
      <c r="E2112" s="84"/>
    </row>
    <row r="2113" spans="5:5" x14ac:dyDescent="0.2">
      <c r="E2113" s="84"/>
    </row>
    <row r="2114" spans="5:5" x14ac:dyDescent="0.2">
      <c r="E2114" s="84"/>
    </row>
    <row r="2115" spans="5:5" x14ac:dyDescent="0.2">
      <c r="E2115" s="84"/>
    </row>
    <row r="2116" spans="5:5" x14ac:dyDescent="0.2">
      <c r="E2116" s="84"/>
    </row>
    <row r="2117" spans="5:5" x14ac:dyDescent="0.2">
      <c r="E2117" s="84"/>
    </row>
    <row r="2118" spans="5:5" x14ac:dyDescent="0.2">
      <c r="E2118" s="84"/>
    </row>
    <row r="2119" spans="5:5" x14ac:dyDescent="0.2">
      <c r="E2119" s="84"/>
    </row>
    <row r="2120" spans="5:5" x14ac:dyDescent="0.2">
      <c r="E2120" s="84"/>
    </row>
    <row r="2121" spans="5:5" x14ac:dyDescent="0.2">
      <c r="E2121" s="84"/>
    </row>
    <row r="2122" spans="5:5" x14ac:dyDescent="0.2">
      <c r="E2122" s="84"/>
    </row>
    <row r="2123" spans="5:5" x14ac:dyDescent="0.2">
      <c r="E2123" s="84"/>
    </row>
    <row r="2124" spans="5:5" x14ac:dyDescent="0.2">
      <c r="E2124" s="84"/>
    </row>
    <row r="2125" spans="5:5" x14ac:dyDescent="0.2">
      <c r="E2125" s="84"/>
    </row>
    <row r="2126" spans="5:5" x14ac:dyDescent="0.2">
      <c r="E2126" s="84"/>
    </row>
    <row r="2127" spans="5:5" x14ac:dyDescent="0.2">
      <c r="E2127" s="84"/>
    </row>
    <row r="2128" spans="5:5" x14ac:dyDescent="0.2">
      <c r="E2128" s="84"/>
    </row>
    <row r="2129" spans="5:5" x14ac:dyDescent="0.2">
      <c r="E2129" s="84"/>
    </row>
    <row r="2130" spans="5:5" x14ac:dyDescent="0.2">
      <c r="E2130" s="84"/>
    </row>
    <row r="2131" spans="5:5" x14ac:dyDescent="0.2">
      <c r="E2131" s="84"/>
    </row>
    <row r="2132" spans="5:5" x14ac:dyDescent="0.2">
      <c r="E2132" s="84"/>
    </row>
    <row r="2133" spans="5:5" x14ac:dyDescent="0.2">
      <c r="E2133" s="84"/>
    </row>
    <row r="2134" spans="5:5" x14ac:dyDescent="0.2">
      <c r="E2134" s="84"/>
    </row>
    <row r="2135" spans="5:5" x14ac:dyDescent="0.2">
      <c r="E2135" s="84"/>
    </row>
    <row r="2136" spans="5:5" x14ac:dyDescent="0.2">
      <c r="E2136" s="84"/>
    </row>
    <row r="2137" spans="5:5" x14ac:dyDescent="0.2">
      <c r="E2137" s="84"/>
    </row>
    <row r="2138" spans="5:5" x14ac:dyDescent="0.2">
      <c r="E2138" s="84"/>
    </row>
    <row r="2139" spans="5:5" x14ac:dyDescent="0.2">
      <c r="E2139" s="84"/>
    </row>
    <row r="2140" spans="5:5" x14ac:dyDescent="0.2">
      <c r="E2140" s="84"/>
    </row>
    <row r="2141" spans="5:5" x14ac:dyDescent="0.2">
      <c r="E2141" s="84"/>
    </row>
    <row r="2142" spans="5:5" x14ac:dyDescent="0.2">
      <c r="E2142" s="84"/>
    </row>
    <row r="2143" spans="5:5" x14ac:dyDescent="0.2">
      <c r="E2143" s="84"/>
    </row>
    <row r="2144" spans="5:5" x14ac:dyDescent="0.2">
      <c r="E2144" s="84"/>
    </row>
    <row r="2145" spans="5:5" x14ac:dyDescent="0.2">
      <c r="E2145" s="84"/>
    </row>
    <row r="2146" spans="5:5" x14ac:dyDescent="0.2">
      <c r="E2146" s="84"/>
    </row>
    <row r="2147" spans="5:5" x14ac:dyDescent="0.2">
      <c r="E2147" s="84"/>
    </row>
    <row r="2148" spans="5:5" x14ac:dyDescent="0.2">
      <c r="E2148" s="84"/>
    </row>
    <row r="2149" spans="5:5" x14ac:dyDescent="0.2">
      <c r="E2149" s="84"/>
    </row>
    <row r="2150" spans="5:5" x14ac:dyDescent="0.2">
      <c r="E2150" s="84"/>
    </row>
    <row r="2151" spans="5:5" x14ac:dyDescent="0.2">
      <c r="E2151" s="84"/>
    </row>
    <row r="2152" spans="5:5" x14ac:dyDescent="0.2">
      <c r="E2152" s="84"/>
    </row>
    <row r="2153" spans="5:5" x14ac:dyDescent="0.2">
      <c r="E2153" s="84"/>
    </row>
    <row r="2154" spans="5:5" x14ac:dyDescent="0.2">
      <c r="E2154" s="84"/>
    </row>
    <row r="2155" spans="5:5" x14ac:dyDescent="0.2">
      <c r="E2155" s="84"/>
    </row>
    <row r="2156" spans="5:5" x14ac:dyDescent="0.2">
      <c r="E2156" s="84"/>
    </row>
    <row r="2157" spans="5:5" x14ac:dyDescent="0.2">
      <c r="E2157" s="84"/>
    </row>
    <row r="2158" spans="5:5" x14ac:dyDescent="0.2">
      <c r="E2158" s="84"/>
    </row>
    <row r="2159" spans="5:5" x14ac:dyDescent="0.2">
      <c r="E2159" s="84"/>
    </row>
    <row r="2160" spans="5:5" x14ac:dyDescent="0.2">
      <c r="E2160" s="84"/>
    </row>
    <row r="2161" spans="5:5" x14ac:dyDescent="0.2">
      <c r="E2161" s="84"/>
    </row>
    <row r="2162" spans="5:5" x14ac:dyDescent="0.2">
      <c r="E2162" s="84"/>
    </row>
    <row r="2163" spans="5:5" x14ac:dyDescent="0.2">
      <c r="E2163" s="84"/>
    </row>
    <row r="2164" spans="5:5" x14ac:dyDescent="0.2">
      <c r="E2164" s="84"/>
    </row>
    <row r="2165" spans="5:5" x14ac:dyDescent="0.2">
      <c r="E2165" s="84"/>
    </row>
    <row r="2166" spans="5:5" x14ac:dyDescent="0.2">
      <c r="E2166" s="84"/>
    </row>
    <row r="2167" spans="5:5" x14ac:dyDescent="0.2">
      <c r="E2167" s="84"/>
    </row>
    <row r="2168" spans="5:5" x14ac:dyDescent="0.2">
      <c r="E2168" s="84"/>
    </row>
    <row r="2169" spans="5:5" x14ac:dyDescent="0.2">
      <c r="E2169" s="84"/>
    </row>
    <row r="2170" spans="5:5" x14ac:dyDescent="0.2">
      <c r="E2170" s="84"/>
    </row>
    <row r="2171" spans="5:5" x14ac:dyDescent="0.2">
      <c r="E2171" s="84"/>
    </row>
    <row r="2172" spans="5:5" x14ac:dyDescent="0.2">
      <c r="E2172" s="84"/>
    </row>
    <row r="2173" spans="5:5" x14ac:dyDescent="0.2">
      <c r="E2173" s="84"/>
    </row>
    <row r="2174" spans="5:5" x14ac:dyDescent="0.2">
      <c r="E2174" s="84"/>
    </row>
    <row r="2175" spans="5:5" x14ac:dyDescent="0.2">
      <c r="E2175" s="84"/>
    </row>
    <row r="2176" spans="5:5" x14ac:dyDescent="0.2">
      <c r="E2176" s="84"/>
    </row>
    <row r="2177" spans="5:5" x14ac:dyDescent="0.2">
      <c r="E2177" s="84"/>
    </row>
    <row r="2178" spans="5:5" x14ac:dyDescent="0.2">
      <c r="E2178" s="84"/>
    </row>
    <row r="2179" spans="5:5" x14ac:dyDescent="0.2">
      <c r="E2179" s="84"/>
    </row>
    <row r="2180" spans="5:5" x14ac:dyDescent="0.2">
      <c r="E2180" s="84"/>
    </row>
    <row r="2181" spans="5:5" x14ac:dyDescent="0.2">
      <c r="E2181" s="84"/>
    </row>
    <row r="2182" spans="5:5" x14ac:dyDescent="0.2">
      <c r="E2182" s="84"/>
    </row>
    <row r="2183" spans="5:5" x14ac:dyDescent="0.2">
      <c r="E2183" s="84"/>
    </row>
    <row r="2184" spans="5:5" x14ac:dyDescent="0.2">
      <c r="E2184" s="84"/>
    </row>
    <row r="2185" spans="5:5" x14ac:dyDescent="0.2">
      <c r="E2185" s="84"/>
    </row>
    <row r="2186" spans="5:5" x14ac:dyDescent="0.2">
      <c r="E2186" s="84"/>
    </row>
    <row r="2187" spans="5:5" x14ac:dyDescent="0.2">
      <c r="E2187" s="84"/>
    </row>
    <row r="2188" spans="5:5" x14ac:dyDescent="0.2">
      <c r="E2188" s="84"/>
    </row>
    <row r="2189" spans="5:5" x14ac:dyDescent="0.2">
      <c r="E2189" s="84"/>
    </row>
    <row r="2190" spans="5:5" x14ac:dyDescent="0.2">
      <c r="E2190" s="84"/>
    </row>
    <row r="2191" spans="5:5" x14ac:dyDescent="0.2">
      <c r="E2191" s="84"/>
    </row>
    <row r="2192" spans="5:5" x14ac:dyDescent="0.2">
      <c r="E2192" s="84"/>
    </row>
    <row r="2193" spans="5:5" x14ac:dyDescent="0.2">
      <c r="E2193" s="84"/>
    </row>
    <row r="2194" spans="5:5" x14ac:dyDescent="0.2">
      <c r="E2194" s="84"/>
    </row>
    <row r="2195" spans="5:5" x14ac:dyDescent="0.2">
      <c r="E2195" s="84"/>
    </row>
    <row r="2196" spans="5:5" x14ac:dyDescent="0.2">
      <c r="E2196" s="84"/>
    </row>
    <row r="2197" spans="5:5" x14ac:dyDescent="0.2">
      <c r="E2197" s="84"/>
    </row>
    <row r="2198" spans="5:5" x14ac:dyDescent="0.2">
      <c r="E2198" s="84"/>
    </row>
    <row r="2199" spans="5:5" x14ac:dyDescent="0.2">
      <c r="E2199" s="84"/>
    </row>
    <row r="2200" spans="5:5" x14ac:dyDescent="0.2">
      <c r="E2200" s="84"/>
    </row>
    <row r="2201" spans="5:5" x14ac:dyDescent="0.2">
      <c r="E2201" s="84"/>
    </row>
    <row r="2202" spans="5:5" x14ac:dyDescent="0.2">
      <c r="E2202" s="84"/>
    </row>
    <row r="2203" spans="5:5" x14ac:dyDescent="0.2">
      <c r="E2203" s="84"/>
    </row>
    <row r="2204" spans="5:5" x14ac:dyDescent="0.2">
      <c r="E2204" s="84"/>
    </row>
    <row r="2205" spans="5:5" x14ac:dyDescent="0.2">
      <c r="E2205" s="84"/>
    </row>
    <row r="2206" spans="5:5" x14ac:dyDescent="0.2">
      <c r="E2206" s="84"/>
    </row>
    <row r="2207" spans="5:5" x14ac:dyDescent="0.2">
      <c r="E2207" s="84"/>
    </row>
    <row r="2208" spans="5:5" x14ac:dyDescent="0.2">
      <c r="E2208" s="84"/>
    </row>
    <row r="2209" spans="5:5" x14ac:dyDescent="0.2">
      <c r="E2209" s="84"/>
    </row>
    <row r="2210" spans="5:5" x14ac:dyDescent="0.2">
      <c r="E2210" s="84"/>
    </row>
    <row r="2211" spans="5:5" x14ac:dyDescent="0.2">
      <c r="E2211" s="84"/>
    </row>
    <row r="2212" spans="5:5" x14ac:dyDescent="0.2">
      <c r="E2212" s="84"/>
    </row>
    <row r="2213" spans="5:5" x14ac:dyDescent="0.2">
      <c r="E2213" s="84"/>
    </row>
    <row r="2214" spans="5:5" x14ac:dyDescent="0.2">
      <c r="E2214" s="84"/>
    </row>
    <row r="2215" spans="5:5" x14ac:dyDescent="0.2">
      <c r="E2215" s="84"/>
    </row>
    <row r="2216" spans="5:5" x14ac:dyDescent="0.2">
      <c r="E2216" s="84"/>
    </row>
    <row r="2217" spans="5:5" x14ac:dyDescent="0.2">
      <c r="E2217" s="84"/>
    </row>
    <row r="2218" spans="5:5" x14ac:dyDescent="0.2">
      <c r="E2218" s="84"/>
    </row>
    <row r="2219" spans="5:5" x14ac:dyDescent="0.2">
      <c r="E2219" s="84"/>
    </row>
    <row r="2220" spans="5:5" x14ac:dyDescent="0.2">
      <c r="E2220" s="84"/>
    </row>
    <row r="2221" spans="5:5" x14ac:dyDescent="0.2">
      <c r="E2221" s="84"/>
    </row>
    <row r="2222" spans="5:5" x14ac:dyDescent="0.2">
      <c r="E2222" s="84"/>
    </row>
    <row r="2223" spans="5:5" x14ac:dyDescent="0.2">
      <c r="E2223" s="84"/>
    </row>
    <row r="2224" spans="5:5" x14ac:dyDescent="0.2">
      <c r="E2224" s="84"/>
    </row>
    <row r="2225" spans="5:5" x14ac:dyDescent="0.2">
      <c r="E2225" s="84"/>
    </row>
    <row r="2226" spans="5:5" x14ac:dyDescent="0.2">
      <c r="E2226" s="84"/>
    </row>
    <row r="2227" spans="5:5" x14ac:dyDescent="0.2">
      <c r="E2227" s="84"/>
    </row>
    <row r="2228" spans="5:5" x14ac:dyDescent="0.2">
      <c r="E2228" s="84"/>
    </row>
    <row r="2229" spans="5:5" x14ac:dyDescent="0.2">
      <c r="E2229" s="84"/>
    </row>
    <row r="2230" spans="5:5" x14ac:dyDescent="0.2">
      <c r="E2230" s="84"/>
    </row>
    <row r="2231" spans="5:5" x14ac:dyDescent="0.2">
      <c r="E2231" s="84"/>
    </row>
    <row r="2232" spans="5:5" x14ac:dyDescent="0.2">
      <c r="E2232" s="84"/>
    </row>
    <row r="2233" spans="5:5" x14ac:dyDescent="0.2">
      <c r="E2233" s="84"/>
    </row>
    <row r="2234" spans="5:5" x14ac:dyDescent="0.2">
      <c r="E2234" s="84"/>
    </row>
    <row r="2235" spans="5:5" x14ac:dyDescent="0.2">
      <c r="E2235" s="84"/>
    </row>
    <row r="2236" spans="5:5" x14ac:dyDescent="0.2">
      <c r="E2236" s="84"/>
    </row>
    <row r="2237" spans="5:5" x14ac:dyDescent="0.2">
      <c r="E2237" s="84"/>
    </row>
    <row r="2238" spans="5:5" x14ac:dyDescent="0.2">
      <c r="E2238" s="84"/>
    </row>
    <row r="2239" spans="5:5" x14ac:dyDescent="0.2">
      <c r="E2239" s="84"/>
    </row>
    <row r="2240" spans="5:5" x14ac:dyDescent="0.2">
      <c r="E2240" s="84"/>
    </row>
    <row r="2241" spans="5:5" x14ac:dyDescent="0.2">
      <c r="E2241" s="84"/>
    </row>
    <row r="2242" spans="5:5" x14ac:dyDescent="0.2">
      <c r="E2242" s="84"/>
    </row>
    <row r="2243" spans="5:5" x14ac:dyDescent="0.2">
      <c r="E2243" s="84"/>
    </row>
    <row r="2244" spans="5:5" x14ac:dyDescent="0.2">
      <c r="E2244" s="84"/>
    </row>
    <row r="2245" spans="5:5" x14ac:dyDescent="0.2">
      <c r="E2245" s="84"/>
    </row>
    <row r="2246" spans="5:5" x14ac:dyDescent="0.2">
      <c r="E2246" s="84"/>
    </row>
    <row r="2247" spans="5:5" x14ac:dyDescent="0.2">
      <c r="E2247" s="84"/>
    </row>
    <row r="2248" spans="5:5" x14ac:dyDescent="0.2">
      <c r="E2248" s="84"/>
    </row>
    <row r="2249" spans="5:5" x14ac:dyDescent="0.2">
      <c r="E2249" s="84"/>
    </row>
    <row r="2250" spans="5:5" x14ac:dyDescent="0.2">
      <c r="E2250" s="84"/>
    </row>
    <row r="2251" spans="5:5" x14ac:dyDescent="0.2">
      <c r="E2251" s="84"/>
    </row>
    <row r="2252" spans="5:5" x14ac:dyDescent="0.2">
      <c r="E2252" s="84"/>
    </row>
    <row r="2253" spans="5:5" x14ac:dyDescent="0.2">
      <c r="E2253" s="84"/>
    </row>
    <row r="2254" spans="5:5" x14ac:dyDescent="0.2">
      <c r="E2254" s="84"/>
    </row>
    <row r="2255" spans="5:5" x14ac:dyDescent="0.2">
      <c r="E2255" s="84"/>
    </row>
    <row r="2256" spans="5:5" x14ac:dyDescent="0.2">
      <c r="E2256" s="84"/>
    </row>
    <row r="2257" spans="5:5" x14ac:dyDescent="0.2">
      <c r="E2257" s="84"/>
    </row>
    <row r="2258" spans="5:5" x14ac:dyDescent="0.2">
      <c r="E2258" s="84"/>
    </row>
    <row r="2259" spans="5:5" x14ac:dyDescent="0.2">
      <c r="E2259" s="84"/>
    </row>
    <row r="2260" spans="5:5" x14ac:dyDescent="0.2">
      <c r="E2260" s="84"/>
    </row>
    <row r="2261" spans="5:5" x14ac:dyDescent="0.2">
      <c r="E2261" s="84"/>
    </row>
    <row r="2262" spans="5:5" x14ac:dyDescent="0.2">
      <c r="E2262" s="84"/>
    </row>
    <row r="2263" spans="5:5" x14ac:dyDescent="0.2">
      <c r="E2263" s="84"/>
    </row>
    <row r="2264" spans="5:5" x14ac:dyDescent="0.2">
      <c r="E2264" s="84"/>
    </row>
    <row r="2265" spans="5:5" x14ac:dyDescent="0.2">
      <c r="E2265" s="84"/>
    </row>
    <row r="2266" spans="5:5" x14ac:dyDescent="0.2">
      <c r="E2266" s="84"/>
    </row>
    <row r="2267" spans="5:5" x14ac:dyDescent="0.2">
      <c r="E2267" s="84"/>
    </row>
    <row r="2268" spans="5:5" x14ac:dyDescent="0.2">
      <c r="E2268" s="84"/>
    </row>
    <row r="2269" spans="5:5" x14ac:dyDescent="0.2">
      <c r="E2269" s="84"/>
    </row>
    <row r="2270" spans="5:5" x14ac:dyDescent="0.2">
      <c r="E2270" s="84"/>
    </row>
    <row r="2271" spans="5:5" x14ac:dyDescent="0.2">
      <c r="E2271" s="84"/>
    </row>
    <row r="2272" spans="5:5" x14ac:dyDescent="0.2">
      <c r="E2272" s="84"/>
    </row>
    <row r="2273" spans="5:5" x14ac:dyDescent="0.2">
      <c r="E2273" s="84"/>
    </row>
    <row r="2274" spans="5:5" x14ac:dyDescent="0.2">
      <c r="E2274" s="84"/>
    </row>
    <row r="2275" spans="5:5" x14ac:dyDescent="0.2">
      <c r="E2275" s="84"/>
    </row>
    <row r="2276" spans="5:5" x14ac:dyDescent="0.2">
      <c r="E2276" s="84"/>
    </row>
    <row r="2277" spans="5:5" x14ac:dyDescent="0.2">
      <c r="E2277" s="84"/>
    </row>
    <row r="2278" spans="5:5" x14ac:dyDescent="0.2">
      <c r="E2278" s="84"/>
    </row>
    <row r="2279" spans="5:5" x14ac:dyDescent="0.2">
      <c r="E2279" s="84"/>
    </row>
    <row r="2280" spans="5:5" x14ac:dyDescent="0.2">
      <c r="E2280" s="84"/>
    </row>
    <row r="2281" spans="5:5" x14ac:dyDescent="0.2">
      <c r="E2281" s="84"/>
    </row>
    <row r="2282" spans="5:5" x14ac:dyDescent="0.2">
      <c r="E2282" s="84"/>
    </row>
    <row r="2283" spans="5:5" x14ac:dyDescent="0.2">
      <c r="E2283" s="84"/>
    </row>
    <row r="2284" spans="5:5" x14ac:dyDescent="0.2">
      <c r="E2284" s="84"/>
    </row>
    <row r="2285" spans="5:5" x14ac:dyDescent="0.2">
      <c r="E2285" s="84"/>
    </row>
    <row r="2286" spans="5:5" x14ac:dyDescent="0.2">
      <c r="E2286" s="84"/>
    </row>
    <row r="2287" spans="5:5" x14ac:dyDescent="0.2">
      <c r="E2287" s="84"/>
    </row>
    <row r="2288" spans="5:5" x14ac:dyDescent="0.2">
      <c r="E2288" s="84"/>
    </row>
    <row r="2289" spans="5:5" x14ac:dyDescent="0.2">
      <c r="E2289" s="84"/>
    </row>
    <row r="2290" spans="5:5" x14ac:dyDescent="0.2">
      <c r="E2290" s="84"/>
    </row>
    <row r="2291" spans="5:5" x14ac:dyDescent="0.2">
      <c r="E2291" s="84"/>
    </row>
    <row r="2292" spans="5:5" x14ac:dyDescent="0.2">
      <c r="E2292" s="84"/>
    </row>
    <row r="2293" spans="5:5" x14ac:dyDescent="0.2">
      <c r="E2293" s="84"/>
    </row>
    <row r="2294" spans="5:5" x14ac:dyDescent="0.2">
      <c r="E2294" s="84"/>
    </row>
    <row r="2295" spans="5:5" x14ac:dyDescent="0.2">
      <c r="E2295" s="84"/>
    </row>
    <row r="2296" spans="5:5" x14ac:dyDescent="0.2">
      <c r="E2296" s="84"/>
    </row>
    <row r="2297" spans="5:5" x14ac:dyDescent="0.2">
      <c r="E2297" s="84"/>
    </row>
    <row r="2298" spans="5:5" x14ac:dyDescent="0.2">
      <c r="E2298" s="84"/>
    </row>
    <row r="2299" spans="5:5" x14ac:dyDescent="0.2">
      <c r="E2299" s="84"/>
    </row>
    <row r="2300" spans="5:5" x14ac:dyDescent="0.2">
      <c r="E2300" s="84"/>
    </row>
    <row r="2301" spans="5:5" x14ac:dyDescent="0.2">
      <c r="E2301" s="84"/>
    </row>
    <row r="2302" spans="5:5" x14ac:dyDescent="0.2">
      <c r="E2302" s="84"/>
    </row>
    <row r="2303" spans="5:5" x14ac:dyDescent="0.2">
      <c r="E2303" s="84"/>
    </row>
    <row r="2304" spans="5:5" x14ac:dyDescent="0.2">
      <c r="E2304" s="84"/>
    </row>
    <row r="2305" spans="5:5" x14ac:dyDescent="0.2">
      <c r="E2305" s="84"/>
    </row>
    <row r="2306" spans="5:5" x14ac:dyDescent="0.2">
      <c r="E2306" s="84"/>
    </row>
    <row r="2307" spans="5:5" x14ac:dyDescent="0.2">
      <c r="E2307" s="84"/>
    </row>
    <row r="2308" spans="5:5" x14ac:dyDescent="0.2">
      <c r="E2308" s="84"/>
    </row>
    <row r="2309" spans="5:5" x14ac:dyDescent="0.2">
      <c r="E2309" s="84"/>
    </row>
    <row r="2310" spans="5:5" x14ac:dyDescent="0.2">
      <c r="E2310" s="84"/>
    </row>
    <row r="2311" spans="5:5" x14ac:dyDescent="0.2">
      <c r="E2311" s="84"/>
    </row>
    <row r="2312" spans="5:5" x14ac:dyDescent="0.2">
      <c r="E2312" s="84"/>
    </row>
    <row r="2313" spans="5:5" x14ac:dyDescent="0.2">
      <c r="E2313" s="84"/>
    </row>
    <row r="2314" spans="5:5" x14ac:dyDescent="0.2">
      <c r="E2314" s="84"/>
    </row>
    <row r="2315" spans="5:5" x14ac:dyDescent="0.2">
      <c r="E2315" s="84"/>
    </row>
    <row r="2316" spans="5:5" x14ac:dyDescent="0.2">
      <c r="E2316" s="84"/>
    </row>
    <row r="2317" spans="5:5" x14ac:dyDescent="0.2">
      <c r="E2317" s="84"/>
    </row>
    <row r="2318" spans="5:5" x14ac:dyDescent="0.2">
      <c r="E2318" s="84"/>
    </row>
    <row r="2319" spans="5:5" x14ac:dyDescent="0.2">
      <c r="E2319" s="84"/>
    </row>
    <row r="2320" spans="5:5" x14ac:dyDescent="0.2">
      <c r="E2320" s="84"/>
    </row>
    <row r="2321" spans="5:5" x14ac:dyDescent="0.2">
      <c r="E2321" s="84"/>
    </row>
    <row r="2322" spans="5:5" x14ac:dyDescent="0.2">
      <c r="E2322" s="84"/>
    </row>
    <row r="2323" spans="5:5" x14ac:dyDescent="0.2">
      <c r="E2323" s="84"/>
    </row>
    <row r="2324" spans="5:5" x14ac:dyDescent="0.2">
      <c r="E2324" s="84"/>
    </row>
    <row r="2325" spans="5:5" x14ac:dyDescent="0.2">
      <c r="E2325" s="84"/>
    </row>
    <row r="2326" spans="5:5" x14ac:dyDescent="0.2">
      <c r="E2326" s="84"/>
    </row>
    <row r="2327" spans="5:5" x14ac:dyDescent="0.2">
      <c r="E2327" s="84"/>
    </row>
    <row r="2328" spans="5:5" x14ac:dyDescent="0.2">
      <c r="E2328" s="84"/>
    </row>
    <row r="2329" spans="5:5" x14ac:dyDescent="0.2">
      <c r="E2329" s="84"/>
    </row>
    <row r="2330" spans="5:5" x14ac:dyDescent="0.2">
      <c r="E2330" s="84"/>
    </row>
    <row r="2331" spans="5:5" x14ac:dyDescent="0.2">
      <c r="E2331" s="84"/>
    </row>
    <row r="2332" spans="5:5" x14ac:dyDescent="0.2">
      <c r="E2332" s="84"/>
    </row>
    <row r="2333" spans="5:5" x14ac:dyDescent="0.2">
      <c r="E2333" s="84"/>
    </row>
    <row r="2334" spans="5:5" x14ac:dyDescent="0.2">
      <c r="E2334" s="84"/>
    </row>
    <row r="2335" spans="5:5" x14ac:dyDescent="0.2">
      <c r="E2335" s="84"/>
    </row>
    <row r="2336" spans="5:5" x14ac:dyDescent="0.2">
      <c r="E2336" s="84"/>
    </row>
    <row r="2337" spans="5:5" x14ac:dyDescent="0.2">
      <c r="E2337" s="84"/>
    </row>
    <row r="2338" spans="5:5" x14ac:dyDescent="0.2">
      <c r="E2338" s="84"/>
    </row>
    <row r="2339" spans="5:5" x14ac:dyDescent="0.2">
      <c r="E2339" s="84"/>
    </row>
    <row r="2340" spans="5:5" x14ac:dyDescent="0.2">
      <c r="E2340" s="84"/>
    </row>
    <row r="2341" spans="5:5" x14ac:dyDescent="0.2">
      <c r="E2341" s="84"/>
    </row>
    <row r="2342" spans="5:5" x14ac:dyDescent="0.2">
      <c r="E2342" s="84"/>
    </row>
    <row r="2343" spans="5:5" x14ac:dyDescent="0.2">
      <c r="E2343" s="84"/>
    </row>
    <row r="2344" spans="5:5" x14ac:dyDescent="0.2">
      <c r="E2344" s="84"/>
    </row>
    <row r="2345" spans="5:5" x14ac:dyDescent="0.2">
      <c r="E2345" s="84"/>
    </row>
    <row r="2346" spans="5:5" x14ac:dyDescent="0.2">
      <c r="E2346" s="84"/>
    </row>
    <row r="2347" spans="5:5" x14ac:dyDescent="0.2">
      <c r="E2347" s="84"/>
    </row>
    <row r="2348" spans="5:5" x14ac:dyDescent="0.2">
      <c r="E2348" s="84"/>
    </row>
    <row r="2349" spans="5:5" x14ac:dyDescent="0.2">
      <c r="E2349" s="84"/>
    </row>
    <row r="2350" spans="5:5" x14ac:dyDescent="0.2">
      <c r="E2350" s="84"/>
    </row>
    <row r="2351" spans="5:5" x14ac:dyDescent="0.2">
      <c r="E2351" s="84"/>
    </row>
    <row r="2352" spans="5:5" x14ac:dyDescent="0.2">
      <c r="E2352" s="84"/>
    </row>
    <row r="2353" spans="5:5" x14ac:dyDescent="0.2">
      <c r="E2353" s="84"/>
    </row>
    <row r="2354" spans="5:5" x14ac:dyDescent="0.2">
      <c r="E2354" s="84"/>
    </row>
    <row r="2355" spans="5:5" x14ac:dyDescent="0.2">
      <c r="E2355" s="84"/>
    </row>
    <row r="2356" spans="5:5" x14ac:dyDescent="0.2">
      <c r="E2356" s="84"/>
    </row>
    <row r="2357" spans="5:5" x14ac:dyDescent="0.2">
      <c r="E2357" s="84"/>
    </row>
    <row r="2358" spans="5:5" x14ac:dyDescent="0.2">
      <c r="E2358" s="84"/>
    </row>
    <row r="2359" spans="5:5" x14ac:dyDescent="0.2">
      <c r="E2359" s="84"/>
    </row>
    <row r="2360" spans="5:5" x14ac:dyDescent="0.2">
      <c r="E2360" s="84"/>
    </row>
    <row r="2361" spans="5:5" x14ac:dyDescent="0.2">
      <c r="E2361" s="84"/>
    </row>
    <row r="2362" spans="5:5" x14ac:dyDescent="0.2">
      <c r="E2362" s="84"/>
    </row>
    <row r="2363" spans="5:5" x14ac:dyDescent="0.2">
      <c r="E2363" s="84"/>
    </row>
    <row r="2364" spans="5:5" x14ac:dyDescent="0.2">
      <c r="E2364" s="84"/>
    </row>
    <row r="2365" spans="5:5" x14ac:dyDescent="0.2">
      <c r="E2365" s="84"/>
    </row>
    <row r="2366" spans="5:5" x14ac:dyDescent="0.2">
      <c r="E2366" s="84"/>
    </row>
    <row r="2367" spans="5:5" x14ac:dyDescent="0.2">
      <c r="E2367" s="84"/>
    </row>
    <row r="2368" spans="5:5" x14ac:dyDescent="0.2">
      <c r="E2368" s="84"/>
    </row>
    <row r="2369" spans="5:5" x14ac:dyDescent="0.2">
      <c r="E2369" s="84"/>
    </row>
    <row r="2370" spans="5:5" x14ac:dyDescent="0.2">
      <c r="E2370" s="84"/>
    </row>
    <row r="2371" spans="5:5" x14ac:dyDescent="0.2">
      <c r="E2371" s="84"/>
    </row>
    <row r="2372" spans="5:5" x14ac:dyDescent="0.2">
      <c r="E2372" s="84"/>
    </row>
    <row r="2373" spans="5:5" x14ac:dyDescent="0.2">
      <c r="E2373" s="84"/>
    </row>
    <row r="2374" spans="5:5" x14ac:dyDescent="0.2">
      <c r="E2374" s="84"/>
    </row>
    <row r="2375" spans="5:5" x14ac:dyDescent="0.2">
      <c r="E2375" s="84"/>
    </row>
    <row r="2376" spans="5:5" x14ac:dyDescent="0.2">
      <c r="E2376" s="84"/>
    </row>
    <row r="2377" spans="5:5" x14ac:dyDescent="0.2">
      <c r="E2377" s="84"/>
    </row>
    <row r="2378" spans="5:5" x14ac:dyDescent="0.2">
      <c r="E2378" s="84"/>
    </row>
    <row r="2379" spans="5:5" x14ac:dyDescent="0.2">
      <c r="E2379" s="84"/>
    </row>
    <row r="2380" spans="5:5" x14ac:dyDescent="0.2">
      <c r="E2380" s="84"/>
    </row>
    <row r="2381" spans="5:5" x14ac:dyDescent="0.2">
      <c r="E2381" s="84"/>
    </row>
    <row r="2382" spans="5:5" x14ac:dyDescent="0.2">
      <c r="E2382" s="84"/>
    </row>
    <row r="2383" spans="5:5" x14ac:dyDescent="0.2">
      <c r="E2383" s="84"/>
    </row>
    <row r="2384" spans="5:5" x14ac:dyDescent="0.2">
      <c r="E2384" s="84"/>
    </row>
    <row r="2385" spans="5:5" x14ac:dyDescent="0.2">
      <c r="E2385" s="84"/>
    </row>
    <row r="2386" spans="5:5" x14ac:dyDescent="0.2">
      <c r="E2386" s="84"/>
    </row>
    <row r="2387" spans="5:5" x14ac:dyDescent="0.2">
      <c r="E2387" s="84"/>
    </row>
    <row r="2388" spans="5:5" x14ac:dyDescent="0.2">
      <c r="E2388" s="84"/>
    </row>
    <row r="2389" spans="5:5" x14ac:dyDescent="0.2">
      <c r="E2389" s="84"/>
    </row>
    <row r="2390" spans="5:5" x14ac:dyDescent="0.2">
      <c r="E2390" s="84"/>
    </row>
    <row r="2391" spans="5:5" x14ac:dyDescent="0.2">
      <c r="E2391" s="84"/>
    </row>
    <row r="2392" spans="5:5" x14ac:dyDescent="0.2">
      <c r="E2392" s="84"/>
    </row>
    <row r="2393" spans="5:5" x14ac:dyDescent="0.2">
      <c r="E2393" s="84"/>
    </row>
    <row r="2394" spans="5:5" x14ac:dyDescent="0.2">
      <c r="E2394" s="84"/>
    </row>
    <row r="2395" spans="5:5" x14ac:dyDescent="0.2">
      <c r="E2395" s="84"/>
    </row>
    <row r="2396" spans="5:5" x14ac:dyDescent="0.2">
      <c r="E2396" s="84"/>
    </row>
    <row r="2397" spans="5:5" x14ac:dyDescent="0.2">
      <c r="E2397" s="84"/>
    </row>
    <row r="2398" spans="5:5" x14ac:dyDescent="0.2">
      <c r="E2398" s="84"/>
    </row>
    <row r="2399" spans="5:5" x14ac:dyDescent="0.2">
      <c r="E2399" s="84"/>
    </row>
    <row r="2400" spans="5:5" x14ac:dyDescent="0.2">
      <c r="E2400" s="84"/>
    </row>
    <row r="2401" spans="5:5" x14ac:dyDescent="0.2">
      <c r="E2401" s="84"/>
    </row>
    <row r="2402" spans="5:5" x14ac:dyDescent="0.2">
      <c r="E2402" s="84"/>
    </row>
    <row r="2403" spans="5:5" x14ac:dyDescent="0.2">
      <c r="E2403" s="84"/>
    </row>
    <row r="2404" spans="5:5" x14ac:dyDescent="0.2">
      <c r="E2404" s="84"/>
    </row>
    <row r="2405" spans="5:5" x14ac:dyDescent="0.2">
      <c r="E2405" s="84"/>
    </row>
    <row r="2406" spans="5:5" x14ac:dyDescent="0.2">
      <c r="E2406" s="84"/>
    </row>
    <row r="2407" spans="5:5" x14ac:dyDescent="0.2">
      <c r="E2407" s="84"/>
    </row>
    <row r="2408" spans="5:5" x14ac:dyDescent="0.2">
      <c r="E2408" s="84"/>
    </row>
    <row r="2409" spans="5:5" x14ac:dyDescent="0.2">
      <c r="E2409" s="84"/>
    </row>
    <row r="2410" spans="5:5" x14ac:dyDescent="0.2">
      <c r="E2410" s="84"/>
    </row>
    <row r="2411" spans="5:5" x14ac:dyDescent="0.2">
      <c r="E2411" s="84"/>
    </row>
    <row r="2412" spans="5:5" x14ac:dyDescent="0.2">
      <c r="E2412" s="84"/>
    </row>
    <row r="2413" spans="5:5" x14ac:dyDescent="0.2">
      <c r="E2413" s="84"/>
    </row>
    <row r="2414" spans="5:5" x14ac:dyDescent="0.2">
      <c r="E2414" s="84"/>
    </row>
    <row r="2415" spans="5:5" x14ac:dyDescent="0.2">
      <c r="E2415" s="84"/>
    </row>
    <row r="2416" spans="5:5" x14ac:dyDescent="0.2">
      <c r="E2416" s="84"/>
    </row>
    <row r="2417" spans="5:5" x14ac:dyDescent="0.2">
      <c r="E2417" s="84"/>
    </row>
    <row r="2418" spans="5:5" x14ac:dyDescent="0.2">
      <c r="E2418" s="84"/>
    </row>
    <row r="2419" spans="5:5" x14ac:dyDescent="0.2">
      <c r="E2419" s="84"/>
    </row>
    <row r="2420" spans="5:5" x14ac:dyDescent="0.2">
      <c r="E2420" s="84"/>
    </row>
    <row r="2421" spans="5:5" x14ac:dyDescent="0.2">
      <c r="E2421" s="84"/>
    </row>
    <row r="2422" spans="5:5" x14ac:dyDescent="0.2">
      <c r="E2422" s="84"/>
    </row>
    <row r="2423" spans="5:5" x14ac:dyDescent="0.2">
      <c r="E2423" s="84"/>
    </row>
    <row r="2424" spans="5:5" x14ac:dyDescent="0.2">
      <c r="E2424" s="84"/>
    </row>
    <row r="2425" spans="5:5" x14ac:dyDescent="0.2">
      <c r="E2425" s="84"/>
    </row>
    <row r="2426" spans="5:5" x14ac:dyDescent="0.2">
      <c r="E2426" s="84"/>
    </row>
    <row r="2427" spans="5:5" x14ac:dyDescent="0.2">
      <c r="E2427" s="84"/>
    </row>
    <row r="2428" spans="5:5" x14ac:dyDescent="0.2">
      <c r="E2428" s="84"/>
    </row>
    <row r="2429" spans="5:5" x14ac:dyDescent="0.2">
      <c r="E2429" s="84"/>
    </row>
    <row r="2430" spans="5:5" x14ac:dyDescent="0.2">
      <c r="E2430" s="84"/>
    </row>
    <row r="2431" spans="5:5" x14ac:dyDescent="0.2">
      <c r="E2431" s="84"/>
    </row>
    <row r="2432" spans="5:5" x14ac:dyDescent="0.2">
      <c r="E2432" s="84"/>
    </row>
    <row r="2433" spans="5:5" x14ac:dyDescent="0.2">
      <c r="E2433" s="84"/>
    </row>
    <row r="2434" spans="5:5" x14ac:dyDescent="0.2">
      <c r="E2434" s="84"/>
    </row>
    <row r="2435" spans="5:5" x14ac:dyDescent="0.2">
      <c r="E2435" s="84"/>
    </row>
    <row r="2436" spans="5:5" x14ac:dyDescent="0.2">
      <c r="E2436" s="84"/>
    </row>
    <row r="2437" spans="5:5" x14ac:dyDescent="0.2">
      <c r="E2437" s="84"/>
    </row>
    <row r="2438" spans="5:5" x14ac:dyDescent="0.2">
      <c r="E2438" s="84"/>
    </row>
    <row r="2439" spans="5:5" x14ac:dyDescent="0.2">
      <c r="E2439" s="84"/>
    </row>
    <row r="2440" spans="5:5" x14ac:dyDescent="0.2">
      <c r="E2440" s="84"/>
    </row>
    <row r="2441" spans="5:5" x14ac:dyDescent="0.2">
      <c r="E2441" s="84"/>
    </row>
    <row r="2442" spans="5:5" x14ac:dyDescent="0.2">
      <c r="E2442" s="84"/>
    </row>
    <row r="2443" spans="5:5" x14ac:dyDescent="0.2">
      <c r="E2443" s="84"/>
    </row>
    <row r="2444" spans="5:5" x14ac:dyDescent="0.2">
      <c r="E2444" s="84"/>
    </row>
    <row r="2445" spans="5:5" x14ac:dyDescent="0.2">
      <c r="E2445" s="84"/>
    </row>
    <row r="2446" spans="5:5" x14ac:dyDescent="0.2">
      <c r="E2446" s="84"/>
    </row>
    <row r="2447" spans="5:5" x14ac:dyDescent="0.2">
      <c r="E2447" s="84"/>
    </row>
    <row r="2448" spans="5:5" x14ac:dyDescent="0.2">
      <c r="E2448" s="84"/>
    </row>
    <row r="2449" spans="5:5" x14ac:dyDescent="0.2">
      <c r="E2449" s="84"/>
    </row>
    <row r="2450" spans="5:5" x14ac:dyDescent="0.2">
      <c r="E2450" s="84"/>
    </row>
    <row r="2451" spans="5:5" x14ac:dyDescent="0.2">
      <c r="E2451" s="84"/>
    </row>
    <row r="2452" spans="5:5" x14ac:dyDescent="0.2">
      <c r="E2452" s="84"/>
    </row>
    <row r="2453" spans="5:5" x14ac:dyDescent="0.2">
      <c r="E2453" s="84"/>
    </row>
    <row r="2454" spans="5:5" x14ac:dyDescent="0.2">
      <c r="E2454" s="84"/>
    </row>
    <row r="2455" spans="5:5" x14ac:dyDescent="0.2">
      <c r="E2455" s="84"/>
    </row>
    <row r="2456" spans="5:5" x14ac:dyDescent="0.2">
      <c r="E2456" s="84"/>
    </row>
    <row r="2457" spans="5:5" x14ac:dyDescent="0.2">
      <c r="E2457" s="84"/>
    </row>
    <row r="2458" spans="5:5" x14ac:dyDescent="0.2">
      <c r="E2458" s="84"/>
    </row>
    <row r="2459" spans="5:5" x14ac:dyDescent="0.2">
      <c r="E2459" s="84"/>
    </row>
    <row r="2460" spans="5:5" x14ac:dyDescent="0.2">
      <c r="E2460" s="84"/>
    </row>
    <row r="2461" spans="5:5" x14ac:dyDescent="0.2">
      <c r="E2461" s="84"/>
    </row>
    <row r="2462" spans="5:5" x14ac:dyDescent="0.2">
      <c r="E2462" s="84"/>
    </row>
    <row r="2463" spans="5:5" x14ac:dyDescent="0.2">
      <c r="E2463" s="84"/>
    </row>
    <row r="2464" spans="5:5" x14ac:dyDescent="0.2">
      <c r="E2464" s="84"/>
    </row>
    <row r="2465" spans="5:5" x14ac:dyDescent="0.2">
      <c r="E2465" s="84"/>
    </row>
    <row r="2466" spans="5:5" x14ac:dyDescent="0.2">
      <c r="E2466" s="84"/>
    </row>
    <row r="2467" spans="5:5" x14ac:dyDescent="0.2">
      <c r="E2467" s="84"/>
    </row>
    <row r="2468" spans="5:5" x14ac:dyDescent="0.2">
      <c r="E2468" s="84"/>
    </row>
    <row r="2469" spans="5:5" x14ac:dyDescent="0.2">
      <c r="E2469" s="84"/>
    </row>
    <row r="2470" spans="5:5" x14ac:dyDescent="0.2">
      <c r="E2470" s="84"/>
    </row>
    <row r="2471" spans="5:5" x14ac:dyDescent="0.2">
      <c r="E2471" s="84"/>
    </row>
    <row r="2472" spans="5:5" x14ac:dyDescent="0.2">
      <c r="E2472" s="84"/>
    </row>
    <row r="2473" spans="5:5" x14ac:dyDescent="0.2">
      <c r="E2473" s="84"/>
    </row>
    <row r="2474" spans="5:5" x14ac:dyDescent="0.2">
      <c r="E2474" s="84"/>
    </row>
    <row r="2475" spans="5:5" x14ac:dyDescent="0.2">
      <c r="E2475" s="84"/>
    </row>
    <row r="2476" spans="5:5" x14ac:dyDescent="0.2">
      <c r="E2476" s="84"/>
    </row>
    <row r="2477" spans="5:5" x14ac:dyDescent="0.2">
      <c r="E2477" s="84"/>
    </row>
    <row r="2478" spans="5:5" x14ac:dyDescent="0.2">
      <c r="E2478" s="84"/>
    </row>
    <row r="2479" spans="5:5" x14ac:dyDescent="0.2">
      <c r="E2479" s="84"/>
    </row>
    <row r="2480" spans="5:5" x14ac:dyDescent="0.2">
      <c r="E2480" s="84"/>
    </row>
    <row r="2481" spans="5:5" x14ac:dyDescent="0.2">
      <c r="E2481" s="84"/>
    </row>
    <row r="2482" spans="5:5" x14ac:dyDescent="0.2">
      <c r="E2482" s="84"/>
    </row>
    <row r="2483" spans="5:5" x14ac:dyDescent="0.2">
      <c r="E2483" s="84"/>
    </row>
    <row r="2484" spans="5:5" x14ac:dyDescent="0.2">
      <c r="E2484" s="84"/>
    </row>
    <row r="2485" spans="5:5" x14ac:dyDescent="0.2">
      <c r="E2485" s="84"/>
    </row>
    <row r="2486" spans="5:5" x14ac:dyDescent="0.2">
      <c r="E2486" s="84"/>
    </row>
    <row r="2487" spans="5:5" x14ac:dyDescent="0.2">
      <c r="E2487" s="84"/>
    </row>
    <row r="2488" spans="5:5" x14ac:dyDescent="0.2">
      <c r="E2488" s="84"/>
    </row>
    <row r="2489" spans="5:5" x14ac:dyDescent="0.2">
      <c r="E2489" s="84"/>
    </row>
    <row r="2490" spans="5:5" x14ac:dyDescent="0.2">
      <c r="E2490" s="84"/>
    </row>
    <row r="2491" spans="5:5" x14ac:dyDescent="0.2">
      <c r="E2491" s="84"/>
    </row>
    <row r="2492" spans="5:5" x14ac:dyDescent="0.2">
      <c r="E2492" s="84"/>
    </row>
    <row r="2493" spans="5:5" x14ac:dyDescent="0.2">
      <c r="E2493" s="84"/>
    </row>
    <row r="2494" spans="5:5" x14ac:dyDescent="0.2">
      <c r="E2494" s="84"/>
    </row>
    <row r="2495" spans="5:5" x14ac:dyDescent="0.2">
      <c r="E2495" s="84"/>
    </row>
    <row r="2496" spans="5:5" x14ac:dyDescent="0.2">
      <c r="E2496" s="84"/>
    </row>
    <row r="2497" spans="5:5" x14ac:dyDescent="0.2">
      <c r="E2497" s="84"/>
    </row>
    <row r="2498" spans="5:5" x14ac:dyDescent="0.2">
      <c r="E2498" s="84"/>
    </row>
    <row r="2499" spans="5:5" x14ac:dyDescent="0.2">
      <c r="E2499" s="84"/>
    </row>
    <row r="2500" spans="5:5" x14ac:dyDescent="0.2">
      <c r="E2500" s="84"/>
    </row>
    <row r="2501" spans="5:5" x14ac:dyDescent="0.2">
      <c r="E2501" s="84"/>
    </row>
    <row r="2502" spans="5:5" x14ac:dyDescent="0.2">
      <c r="E2502" s="84"/>
    </row>
    <row r="2503" spans="5:5" x14ac:dyDescent="0.2">
      <c r="E2503" s="84"/>
    </row>
    <row r="2504" spans="5:5" x14ac:dyDescent="0.2">
      <c r="E2504" s="84"/>
    </row>
    <row r="2505" spans="5:5" x14ac:dyDescent="0.2">
      <c r="E2505" s="84"/>
    </row>
    <row r="2506" spans="5:5" x14ac:dyDescent="0.2">
      <c r="E2506" s="84"/>
    </row>
    <row r="2507" spans="5:5" x14ac:dyDescent="0.2">
      <c r="E2507" s="84"/>
    </row>
    <row r="2508" spans="5:5" x14ac:dyDescent="0.2">
      <c r="E2508" s="84"/>
    </row>
    <row r="2509" spans="5:5" x14ac:dyDescent="0.2">
      <c r="E2509" s="84"/>
    </row>
    <row r="2510" spans="5:5" x14ac:dyDescent="0.2">
      <c r="E2510" s="84"/>
    </row>
    <row r="2511" spans="5:5" x14ac:dyDescent="0.2">
      <c r="E2511" s="84"/>
    </row>
    <row r="2512" spans="5:5" x14ac:dyDescent="0.2">
      <c r="E2512" s="84"/>
    </row>
    <row r="2513" spans="5:5" x14ac:dyDescent="0.2">
      <c r="E2513" s="84"/>
    </row>
    <row r="2514" spans="5:5" x14ac:dyDescent="0.2">
      <c r="E2514" s="84"/>
    </row>
    <row r="2515" spans="5:5" x14ac:dyDescent="0.2">
      <c r="E2515" s="84"/>
    </row>
    <row r="2516" spans="5:5" x14ac:dyDescent="0.2">
      <c r="E2516" s="84"/>
    </row>
    <row r="2517" spans="5:5" x14ac:dyDescent="0.2">
      <c r="E2517" s="84"/>
    </row>
    <row r="2518" spans="5:5" x14ac:dyDescent="0.2">
      <c r="E2518" s="84"/>
    </row>
    <row r="2519" spans="5:5" x14ac:dyDescent="0.2">
      <c r="E2519" s="84"/>
    </row>
    <row r="2520" spans="5:5" x14ac:dyDescent="0.2">
      <c r="E2520" s="84"/>
    </row>
    <row r="2521" spans="5:5" x14ac:dyDescent="0.2">
      <c r="E2521" s="84"/>
    </row>
    <row r="2522" spans="5:5" x14ac:dyDescent="0.2">
      <c r="E2522" s="84"/>
    </row>
    <row r="2523" spans="5:5" x14ac:dyDescent="0.2">
      <c r="E2523" s="84"/>
    </row>
    <row r="2524" spans="5:5" x14ac:dyDescent="0.2">
      <c r="E2524" s="84"/>
    </row>
    <row r="2525" spans="5:5" x14ac:dyDescent="0.2">
      <c r="E2525" s="84"/>
    </row>
    <row r="2526" spans="5:5" x14ac:dyDescent="0.2">
      <c r="E2526" s="84"/>
    </row>
    <row r="2527" spans="5:5" x14ac:dyDescent="0.2">
      <c r="E2527" s="84"/>
    </row>
    <row r="2528" spans="5:5" x14ac:dyDescent="0.2">
      <c r="E2528" s="84"/>
    </row>
    <row r="2529" spans="5:5" x14ac:dyDescent="0.2">
      <c r="E2529" s="84"/>
    </row>
    <row r="2530" spans="5:5" x14ac:dyDescent="0.2">
      <c r="E2530" s="84"/>
    </row>
    <row r="2531" spans="5:5" x14ac:dyDescent="0.2">
      <c r="E2531" s="84"/>
    </row>
    <row r="2532" spans="5:5" x14ac:dyDescent="0.2">
      <c r="E2532" s="84"/>
    </row>
    <row r="2533" spans="5:5" x14ac:dyDescent="0.2">
      <c r="E2533" s="84"/>
    </row>
    <row r="2534" spans="5:5" x14ac:dyDescent="0.2">
      <c r="E2534" s="84"/>
    </row>
    <row r="2535" spans="5:5" x14ac:dyDescent="0.2">
      <c r="E2535" s="84"/>
    </row>
    <row r="2536" spans="5:5" x14ac:dyDescent="0.2">
      <c r="E2536" s="84"/>
    </row>
    <row r="2537" spans="5:5" x14ac:dyDescent="0.2">
      <c r="E2537" s="84"/>
    </row>
    <row r="2538" spans="5:5" x14ac:dyDescent="0.2">
      <c r="E2538" s="84"/>
    </row>
    <row r="2539" spans="5:5" x14ac:dyDescent="0.2">
      <c r="E2539" s="84"/>
    </row>
    <row r="2540" spans="5:5" x14ac:dyDescent="0.2">
      <c r="E2540" s="84"/>
    </row>
    <row r="2541" spans="5:5" x14ac:dyDescent="0.2">
      <c r="E2541" s="84"/>
    </row>
    <row r="2542" spans="5:5" x14ac:dyDescent="0.2">
      <c r="E2542" s="84"/>
    </row>
    <row r="2543" spans="5:5" x14ac:dyDescent="0.2">
      <c r="E2543" s="84"/>
    </row>
    <row r="2544" spans="5:5" x14ac:dyDescent="0.2">
      <c r="E2544" s="84"/>
    </row>
    <row r="2545" spans="5:5" x14ac:dyDescent="0.2">
      <c r="E2545" s="84"/>
    </row>
    <row r="2546" spans="5:5" x14ac:dyDescent="0.2">
      <c r="E2546" s="84"/>
    </row>
    <row r="2547" spans="5:5" x14ac:dyDescent="0.2">
      <c r="E2547" s="84"/>
    </row>
    <row r="2548" spans="5:5" x14ac:dyDescent="0.2">
      <c r="E2548" s="84"/>
    </row>
    <row r="2549" spans="5:5" x14ac:dyDescent="0.2">
      <c r="E2549" s="84"/>
    </row>
    <row r="2550" spans="5:5" x14ac:dyDescent="0.2">
      <c r="E2550" s="84"/>
    </row>
    <row r="2551" spans="5:5" x14ac:dyDescent="0.2">
      <c r="E2551" s="84"/>
    </row>
    <row r="2552" spans="5:5" x14ac:dyDescent="0.2">
      <c r="E2552" s="84"/>
    </row>
    <row r="2553" spans="5:5" x14ac:dyDescent="0.2">
      <c r="E2553" s="84"/>
    </row>
    <row r="2554" spans="5:5" x14ac:dyDescent="0.2">
      <c r="E2554" s="84"/>
    </row>
    <row r="2555" spans="5:5" x14ac:dyDescent="0.2">
      <c r="E2555" s="84"/>
    </row>
    <row r="2556" spans="5:5" x14ac:dyDescent="0.2">
      <c r="E2556" s="84"/>
    </row>
    <row r="2557" spans="5:5" x14ac:dyDescent="0.2">
      <c r="E2557" s="84"/>
    </row>
    <row r="2558" spans="5:5" x14ac:dyDescent="0.2">
      <c r="E2558" s="84"/>
    </row>
    <row r="2559" spans="5:5" x14ac:dyDescent="0.2">
      <c r="E2559" s="84"/>
    </row>
    <row r="2560" spans="5:5" x14ac:dyDescent="0.2">
      <c r="E2560" s="84"/>
    </row>
    <row r="2561" spans="5:5" x14ac:dyDescent="0.2">
      <c r="E2561" s="84"/>
    </row>
    <row r="2562" spans="5:5" x14ac:dyDescent="0.2">
      <c r="E2562" s="84"/>
    </row>
    <row r="2563" spans="5:5" x14ac:dyDescent="0.2">
      <c r="E2563" s="84"/>
    </row>
    <row r="2564" spans="5:5" x14ac:dyDescent="0.2">
      <c r="E2564" s="84"/>
    </row>
    <row r="2565" spans="5:5" x14ac:dyDescent="0.2">
      <c r="E2565" s="84"/>
    </row>
    <row r="2566" spans="5:5" x14ac:dyDescent="0.2">
      <c r="E2566" s="84"/>
    </row>
    <row r="2567" spans="5:5" x14ac:dyDescent="0.2">
      <c r="E2567" s="84"/>
    </row>
    <row r="2568" spans="5:5" x14ac:dyDescent="0.2">
      <c r="E2568" s="84"/>
    </row>
    <row r="2569" spans="5:5" x14ac:dyDescent="0.2">
      <c r="E2569" s="84"/>
    </row>
    <row r="2570" spans="5:5" x14ac:dyDescent="0.2">
      <c r="E2570" s="84"/>
    </row>
    <row r="2571" spans="5:5" x14ac:dyDescent="0.2">
      <c r="E2571" s="84"/>
    </row>
    <row r="2572" spans="5:5" x14ac:dyDescent="0.2">
      <c r="E2572" s="84"/>
    </row>
    <row r="2573" spans="5:5" x14ac:dyDescent="0.2">
      <c r="E2573" s="84"/>
    </row>
    <row r="2574" spans="5:5" x14ac:dyDescent="0.2">
      <c r="E2574" s="84"/>
    </row>
    <row r="2575" spans="5:5" x14ac:dyDescent="0.2">
      <c r="E2575" s="84"/>
    </row>
    <row r="2576" spans="5:5" x14ac:dyDescent="0.2">
      <c r="E2576" s="84"/>
    </row>
    <row r="2577" spans="5:5" x14ac:dyDescent="0.2">
      <c r="E2577" s="84"/>
    </row>
    <row r="2578" spans="5:5" x14ac:dyDescent="0.2">
      <c r="E2578" s="84"/>
    </row>
    <row r="2579" spans="5:5" x14ac:dyDescent="0.2">
      <c r="E2579" s="84"/>
    </row>
    <row r="2580" spans="5:5" x14ac:dyDescent="0.2">
      <c r="E2580" s="84"/>
    </row>
    <row r="2581" spans="5:5" x14ac:dyDescent="0.2">
      <c r="E2581" s="84"/>
    </row>
    <row r="2582" spans="5:5" x14ac:dyDescent="0.2">
      <c r="E2582" s="84"/>
    </row>
    <row r="2583" spans="5:5" x14ac:dyDescent="0.2">
      <c r="E2583" s="84"/>
    </row>
    <row r="2584" spans="5:5" x14ac:dyDescent="0.2">
      <c r="E2584" s="84"/>
    </row>
    <row r="2585" spans="5:5" x14ac:dyDescent="0.2">
      <c r="E2585" s="84"/>
    </row>
    <row r="2586" spans="5:5" x14ac:dyDescent="0.2">
      <c r="E2586" s="84"/>
    </row>
    <row r="2587" spans="5:5" x14ac:dyDescent="0.2">
      <c r="E2587" s="84"/>
    </row>
    <row r="2588" spans="5:5" x14ac:dyDescent="0.2">
      <c r="E2588" s="84"/>
    </row>
    <row r="2589" spans="5:5" x14ac:dyDescent="0.2">
      <c r="E2589" s="84"/>
    </row>
    <row r="2590" spans="5:5" x14ac:dyDescent="0.2">
      <c r="E2590" s="84"/>
    </row>
    <row r="2591" spans="5:5" x14ac:dyDescent="0.2">
      <c r="E2591" s="84"/>
    </row>
    <row r="2592" spans="5:5" x14ac:dyDescent="0.2">
      <c r="E2592" s="84"/>
    </row>
    <row r="2593" spans="5:5" x14ac:dyDescent="0.2">
      <c r="E2593" s="84"/>
    </row>
    <row r="2594" spans="5:5" x14ac:dyDescent="0.2">
      <c r="E2594" s="84"/>
    </row>
    <row r="2595" spans="5:5" x14ac:dyDescent="0.2">
      <c r="E2595" s="84"/>
    </row>
    <row r="2596" spans="5:5" x14ac:dyDescent="0.2">
      <c r="E2596" s="84"/>
    </row>
    <row r="2597" spans="5:5" x14ac:dyDescent="0.2">
      <c r="E2597" s="84"/>
    </row>
    <row r="2598" spans="5:5" x14ac:dyDescent="0.2">
      <c r="E2598" s="84"/>
    </row>
    <row r="2599" spans="5:5" x14ac:dyDescent="0.2">
      <c r="E2599" s="84"/>
    </row>
    <row r="2600" spans="5:5" x14ac:dyDescent="0.2">
      <c r="E2600" s="84"/>
    </row>
    <row r="2601" spans="5:5" x14ac:dyDescent="0.2">
      <c r="E2601" s="84"/>
    </row>
    <row r="2602" spans="5:5" x14ac:dyDescent="0.2">
      <c r="E2602" s="84"/>
    </row>
    <row r="2603" spans="5:5" x14ac:dyDescent="0.2">
      <c r="E2603" s="84"/>
    </row>
    <row r="2604" spans="5:5" x14ac:dyDescent="0.2">
      <c r="E2604" s="84"/>
    </row>
    <row r="2605" spans="5:5" x14ac:dyDescent="0.2">
      <c r="E2605" s="84"/>
    </row>
    <row r="2606" spans="5:5" x14ac:dyDescent="0.2">
      <c r="E2606" s="84"/>
    </row>
    <row r="2607" spans="5:5" x14ac:dyDescent="0.2">
      <c r="E2607" s="84"/>
    </row>
    <row r="2608" spans="5:5" x14ac:dyDescent="0.2">
      <c r="E2608" s="84"/>
    </row>
    <row r="2609" spans="5:5" x14ac:dyDescent="0.2">
      <c r="E2609" s="84"/>
    </row>
    <row r="2610" spans="5:5" x14ac:dyDescent="0.2">
      <c r="E2610" s="84"/>
    </row>
    <row r="2611" spans="5:5" x14ac:dyDescent="0.2">
      <c r="E2611" s="84"/>
    </row>
    <row r="2612" spans="5:5" x14ac:dyDescent="0.2">
      <c r="E2612" s="84"/>
    </row>
    <row r="2613" spans="5:5" x14ac:dyDescent="0.2">
      <c r="E2613" s="84"/>
    </row>
    <row r="2614" spans="5:5" x14ac:dyDescent="0.2">
      <c r="E2614" s="84"/>
    </row>
    <row r="2615" spans="5:5" x14ac:dyDescent="0.2">
      <c r="E2615" s="84"/>
    </row>
    <row r="2616" spans="5:5" x14ac:dyDescent="0.2">
      <c r="E2616" s="84"/>
    </row>
    <row r="2617" spans="5:5" x14ac:dyDescent="0.2">
      <c r="E2617" s="84"/>
    </row>
    <row r="2618" spans="5:5" x14ac:dyDescent="0.2">
      <c r="E2618" s="84"/>
    </row>
    <row r="2619" spans="5:5" x14ac:dyDescent="0.2">
      <c r="E2619" s="84"/>
    </row>
    <row r="2620" spans="5:5" x14ac:dyDescent="0.2">
      <c r="E2620" s="84"/>
    </row>
    <row r="2621" spans="5:5" x14ac:dyDescent="0.2">
      <c r="E2621" s="84"/>
    </row>
    <row r="2622" spans="5:5" x14ac:dyDescent="0.2">
      <c r="E2622" s="84"/>
    </row>
    <row r="2623" spans="5:5" x14ac:dyDescent="0.2">
      <c r="E2623" s="84"/>
    </row>
    <row r="2624" spans="5:5" x14ac:dyDescent="0.2">
      <c r="E2624" s="84"/>
    </row>
    <row r="2625" spans="5:5" x14ac:dyDescent="0.2">
      <c r="E2625" s="84"/>
    </row>
    <row r="2626" spans="5:5" x14ac:dyDescent="0.2">
      <c r="E2626" s="84"/>
    </row>
    <row r="2627" spans="5:5" x14ac:dyDescent="0.2">
      <c r="E2627" s="84"/>
    </row>
    <row r="2628" spans="5:5" x14ac:dyDescent="0.2">
      <c r="E2628" s="84"/>
    </row>
    <row r="2629" spans="5:5" x14ac:dyDescent="0.2">
      <c r="E2629" s="84"/>
    </row>
    <row r="2630" spans="5:5" x14ac:dyDescent="0.2">
      <c r="E2630" s="84"/>
    </row>
    <row r="2631" spans="5:5" x14ac:dyDescent="0.2">
      <c r="E2631" s="84"/>
    </row>
    <row r="2632" spans="5:5" x14ac:dyDescent="0.2">
      <c r="E2632" s="84"/>
    </row>
    <row r="2633" spans="5:5" x14ac:dyDescent="0.2">
      <c r="E2633" s="84"/>
    </row>
    <row r="2634" spans="5:5" x14ac:dyDescent="0.2">
      <c r="E2634" s="84"/>
    </row>
    <row r="2635" spans="5:5" x14ac:dyDescent="0.2">
      <c r="E2635" s="84"/>
    </row>
    <row r="2636" spans="5:5" x14ac:dyDescent="0.2">
      <c r="E2636" s="84"/>
    </row>
    <row r="2637" spans="5:5" x14ac:dyDescent="0.2">
      <c r="E2637" s="84"/>
    </row>
    <row r="2638" spans="5:5" x14ac:dyDescent="0.2">
      <c r="E2638" s="84"/>
    </row>
    <row r="2639" spans="5:5" x14ac:dyDescent="0.2">
      <c r="E2639" s="84"/>
    </row>
    <row r="2640" spans="5:5" x14ac:dyDescent="0.2">
      <c r="E2640" s="84"/>
    </row>
    <row r="2641" spans="5:5" x14ac:dyDescent="0.2">
      <c r="E2641" s="84"/>
    </row>
    <row r="2642" spans="5:5" x14ac:dyDescent="0.2">
      <c r="E2642" s="84"/>
    </row>
    <row r="2643" spans="5:5" x14ac:dyDescent="0.2">
      <c r="E2643" s="84"/>
    </row>
    <row r="2644" spans="5:5" x14ac:dyDescent="0.2">
      <c r="E2644" s="84"/>
    </row>
    <row r="2645" spans="5:5" x14ac:dyDescent="0.2">
      <c r="E2645" s="84"/>
    </row>
    <row r="2646" spans="5:5" x14ac:dyDescent="0.2">
      <c r="E2646" s="84"/>
    </row>
    <row r="2647" spans="5:5" x14ac:dyDescent="0.2">
      <c r="E2647" s="84"/>
    </row>
    <row r="2648" spans="5:5" x14ac:dyDescent="0.2">
      <c r="E2648" s="84"/>
    </row>
    <row r="2649" spans="5:5" x14ac:dyDescent="0.2">
      <c r="E2649" s="84"/>
    </row>
    <row r="2650" spans="5:5" x14ac:dyDescent="0.2">
      <c r="E2650" s="84"/>
    </row>
    <row r="2651" spans="5:5" x14ac:dyDescent="0.2">
      <c r="E2651" s="84"/>
    </row>
    <row r="2652" spans="5:5" x14ac:dyDescent="0.2">
      <c r="E2652" s="84"/>
    </row>
    <row r="2653" spans="5:5" x14ac:dyDescent="0.2">
      <c r="E2653" s="84"/>
    </row>
    <row r="2654" spans="5:5" x14ac:dyDescent="0.2">
      <c r="E2654" s="84"/>
    </row>
    <row r="2655" spans="5:5" x14ac:dyDescent="0.2">
      <c r="E2655" s="84"/>
    </row>
    <row r="2656" spans="5:5" x14ac:dyDescent="0.2">
      <c r="E2656" s="84"/>
    </row>
    <row r="2657" spans="5:5" x14ac:dyDescent="0.2">
      <c r="E2657" s="84"/>
    </row>
    <row r="2658" spans="5:5" x14ac:dyDescent="0.2">
      <c r="E2658" s="84"/>
    </row>
    <row r="2659" spans="5:5" x14ac:dyDescent="0.2">
      <c r="E2659" s="84"/>
    </row>
    <row r="2660" spans="5:5" x14ac:dyDescent="0.2">
      <c r="E2660" s="84"/>
    </row>
    <row r="2661" spans="5:5" x14ac:dyDescent="0.2">
      <c r="E2661" s="84"/>
    </row>
    <row r="2662" spans="5:5" x14ac:dyDescent="0.2">
      <c r="E2662" s="84"/>
    </row>
    <row r="2663" spans="5:5" x14ac:dyDescent="0.2">
      <c r="E2663" s="84"/>
    </row>
    <row r="2664" spans="5:5" x14ac:dyDescent="0.2">
      <c r="E2664" s="84"/>
    </row>
    <row r="2665" spans="5:5" x14ac:dyDescent="0.2">
      <c r="E2665" s="84"/>
    </row>
    <row r="2666" spans="5:5" x14ac:dyDescent="0.2">
      <c r="E2666" s="84"/>
    </row>
    <row r="2667" spans="5:5" x14ac:dyDescent="0.2">
      <c r="E2667" s="84"/>
    </row>
    <row r="2668" spans="5:5" x14ac:dyDescent="0.2">
      <c r="E2668" s="84"/>
    </row>
    <row r="2669" spans="5:5" x14ac:dyDescent="0.2">
      <c r="E2669" s="84"/>
    </row>
    <row r="2670" spans="5:5" x14ac:dyDescent="0.2">
      <c r="E2670" s="84"/>
    </row>
    <row r="2671" spans="5:5" x14ac:dyDescent="0.2">
      <c r="E2671" s="84"/>
    </row>
    <row r="2672" spans="5:5" x14ac:dyDescent="0.2">
      <c r="E2672" s="84"/>
    </row>
    <row r="2673" spans="5:5" x14ac:dyDescent="0.2">
      <c r="E2673" s="84"/>
    </row>
    <row r="2674" spans="5:5" x14ac:dyDescent="0.2">
      <c r="E2674" s="84"/>
    </row>
    <row r="2675" spans="5:5" x14ac:dyDescent="0.2">
      <c r="E2675" s="84"/>
    </row>
    <row r="2676" spans="5:5" x14ac:dyDescent="0.2">
      <c r="E2676" s="84"/>
    </row>
    <row r="2677" spans="5:5" x14ac:dyDescent="0.2">
      <c r="E2677" s="84"/>
    </row>
    <row r="2678" spans="5:5" x14ac:dyDescent="0.2">
      <c r="E2678" s="84"/>
    </row>
    <row r="2679" spans="5:5" x14ac:dyDescent="0.2">
      <c r="E2679" s="84"/>
    </row>
    <row r="2680" spans="5:5" x14ac:dyDescent="0.2">
      <c r="E2680" s="84"/>
    </row>
    <row r="2681" spans="5:5" x14ac:dyDescent="0.2">
      <c r="E2681" s="84"/>
    </row>
    <row r="2682" spans="5:5" x14ac:dyDescent="0.2">
      <c r="E2682" s="84"/>
    </row>
    <row r="2683" spans="5:5" x14ac:dyDescent="0.2">
      <c r="E2683" s="84"/>
    </row>
    <row r="2684" spans="5:5" x14ac:dyDescent="0.2">
      <c r="E2684" s="84"/>
    </row>
    <row r="2685" spans="5:5" x14ac:dyDescent="0.2">
      <c r="E2685" s="84"/>
    </row>
    <row r="2686" spans="5:5" x14ac:dyDescent="0.2">
      <c r="E2686" s="84"/>
    </row>
    <row r="2687" spans="5:5" x14ac:dyDescent="0.2">
      <c r="E2687" s="84"/>
    </row>
    <row r="2688" spans="5:5" x14ac:dyDescent="0.2">
      <c r="E2688" s="84"/>
    </row>
    <row r="2689" spans="5:5" x14ac:dyDescent="0.2">
      <c r="E2689" s="84"/>
    </row>
    <row r="2690" spans="5:5" x14ac:dyDescent="0.2">
      <c r="E2690" s="84"/>
    </row>
    <row r="2691" spans="5:5" x14ac:dyDescent="0.2">
      <c r="E2691" s="84"/>
    </row>
    <row r="2692" spans="5:5" x14ac:dyDescent="0.2">
      <c r="E2692" s="84"/>
    </row>
    <row r="2693" spans="5:5" x14ac:dyDescent="0.2">
      <c r="E2693" s="84"/>
    </row>
    <row r="2694" spans="5:5" x14ac:dyDescent="0.2">
      <c r="E2694" s="84"/>
    </row>
    <row r="2695" spans="5:5" x14ac:dyDescent="0.2">
      <c r="E2695" s="84"/>
    </row>
    <row r="2696" spans="5:5" x14ac:dyDescent="0.2">
      <c r="E2696" s="84"/>
    </row>
    <row r="2697" spans="5:5" x14ac:dyDescent="0.2">
      <c r="E2697" s="84"/>
    </row>
    <row r="2698" spans="5:5" x14ac:dyDescent="0.2">
      <c r="E2698" s="84"/>
    </row>
    <row r="2699" spans="5:5" x14ac:dyDescent="0.2">
      <c r="E2699" s="84"/>
    </row>
    <row r="2700" spans="5:5" x14ac:dyDescent="0.2">
      <c r="E2700" s="84"/>
    </row>
    <row r="2701" spans="5:5" x14ac:dyDescent="0.2">
      <c r="E2701" s="84"/>
    </row>
    <row r="2702" spans="5:5" x14ac:dyDescent="0.2">
      <c r="E2702" s="84"/>
    </row>
    <row r="2703" spans="5:5" x14ac:dyDescent="0.2">
      <c r="E2703" s="84"/>
    </row>
    <row r="2704" spans="5:5" x14ac:dyDescent="0.2">
      <c r="E2704" s="84"/>
    </row>
    <row r="2705" spans="5:5" x14ac:dyDescent="0.2">
      <c r="E2705" s="84"/>
    </row>
    <row r="2706" spans="5:5" x14ac:dyDescent="0.2">
      <c r="E2706" s="84"/>
    </row>
    <row r="2707" spans="5:5" x14ac:dyDescent="0.2">
      <c r="E2707" s="84"/>
    </row>
    <row r="2708" spans="5:5" x14ac:dyDescent="0.2">
      <c r="E2708" s="84"/>
    </row>
    <row r="2709" spans="5:5" x14ac:dyDescent="0.2">
      <c r="E2709" s="84"/>
    </row>
    <row r="2710" spans="5:5" x14ac:dyDescent="0.2">
      <c r="E2710" s="84"/>
    </row>
    <row r="2711" spans="5:5" x14ac:dyDescent="0.2">
      <c r="E2711" s="84"/>
    </row>
    <row r="2712" spans="5:5" x14ac:dyDescent="0.2">
      <c r="E2712" s="84"/>
    </row>
    <row r="2713" spans="5:5" x14ac:dyDescent="0.2">
      <c r="E2713" s="84"/>
    </row>
    <row r="2714" spans="5:5" x14ac:dyDescent="0.2">
      <c r="E2714" s="84"/>
    </row>
    <row r="2715" spans="5:5" x14ac:dyDescent="0.2">
      <c r="E2715" s="84"/>
    </row>
    <row r="2716" spans="5:5" x14ac:dyDescent="0.2">
      <c r="E2716" s="84"/>
    </row>
    <row r="2717" spans="5:5" x14ac:dyDescent="0.2">
      <c r="E2717" s="84"/>
    </row>
    <row r="2718" spans="5:5" x14ac:dyDescent="0.2">
      <c r="E2718" s="84"/>
    </row>
    <row r="2719" spans="5:5" x14ac:dyDescent="0.2">
      <c r="E2719" s="84"/>
    </row>
    <row r="2720" spans="5:5" x14ac:dyDescent="0.2">
      <c r="E2720" s="84"/>
    </row>
    <row r="2721" spans="5:5" x14ac:dyDescent="0.2">
      <c r="E2721" s="84"/>
    </row>
    <row r="2722" spans="5:5" x14ac:dyDescent="0.2">
      <c r="E2722" s="84"/>
    </row>
    <row r="2723" spans="5:5" x14ac:dyDescent="0.2">
      <c r="E2723" s="84"/>
    </row>
    <row r="2724" spans="5:5" x14ac:dyDescent="0.2">
      <c r="E2724" s="84"/>
    </row>
    <row r="2725" spans="5:5" x14ac:dyDescent="0.2">
      <c r="E2725" s="84"/>
    </row>
    <row r="2726" spans="5:5" x14ac:dyDescent="0.2">
      <c r="E2726" s="84"/>
    </row>
    <row r="2727" spans="5:5" x14ac:dyDescent="0.2">
      <c r="E2727" s="84"/>
    </row>
    <row r="2728" spans="5:5" x14ac:dyDescent="0.2">
      <c r="E2728" s="84"/>
    </row>
    <row r="2729" spans="5:5" x14ac:dyDescent="0.2">
      <c r="E2729" s="84"/>
    </row>
    <row r="2730" spans="5:5" x14ac:dyDescent="0.2">
      <c r="E2730" s="84"/>
    </row>
    <row r="2731" spans="5:5" x14ac:dyDescent="0.2">
      <c r="E2731" s="84"/>
    </row>
    <row r="2732" spans="5:5" x14ac:dyDescent="0.2">
      <c r="E2732" s="84"/>
    </row>
    <row r="2733" spans="5:5" x14ac:dyDescent="0.2">
      <c r="E2733" s="84"/>
    </row>
    <row r="2734" spans="5:5" x14ac:dyDescent="0.2">
      <c r="E2734" s="84"/>
    </row>
    <row r="2735" spans="5:5" x14ac:dyDescent="0.2">
      <c r="E2735" s="84"/>
    </row>
    <row r="2736" spans="5:5" x14ac:dyDescent="0.2">
      <c r="E2736" s="84"/>
    </row>
    <row r="2737" spans="5:5" x14ac:dyDescent="0.2">
      <c r="E2737" s="84"/>
    </row>
    <row r="2738" spans="5:5" x14ac:dyDescent="0.2">
      <c r="E2738" s="84"/>
    </row>
    <row r="2739" spans="5:5" x14ac:dyDescent="0.2">
      <c r="E2739" s="84"/>
    </row>
    <row r="2740" spans="5:5" x14ac:dyDescent="0.2">
      <c r="E2740" s="84"/>
    </row>
    <row r="2741" spans="5:5" x14ac:dyDescent="0.2">
      <c r="E2741" s="84"/>
    </row>
    <row r="2742" spans="5:5" x14ac:dyDescent="0.2">
      <c r="E2742" s="84"/>
    </row>
    <row r="2743" spans="5:5" x14ac:dyDescent="0.2">
      <c r="E2743" s="84"/>
    </row>
    <row r="2744" spans="5:5" x14ac:dyDescent="0.2">
      <c r="E2744" s="84"/>
    </row>
    <row r="2745" spans="5:5" x14ac:dyDescent="0.2">
      <c r="E2745" s="84"/>
    </row>
    <row r="2746" spans="5:5" x14ac:dyDescent="0.2">
      <c r="E2746" s="84"/>
    </row>
    <row r="2747" spans="5:5" x14ac:dyDescent="0.2">
      <c r="E2747" s="84"/>
    </row>
    <row r="2748" spans="5:5" x14ac:dyDescent="0.2">
      <c r="E2748" s="84"/>
    </row>
    <row r="2749" spans="5:5" x14ac:dyDescent="0.2">
      <c r="E2749" s="84"/>
    </row>
    <row r="2750" spans="5:5" x14ac:dyDescent="0.2">
      <c r="E2750" s="84"/>
    </row>
    <row r="2751" spans="5:5" x14ac:dyDescent="0.2">
      <c r="E2751" s="84"/>
    </row>
    <row r="2752" spans="5:5" x14ac:dyDescent="0.2">
      <c r="E2752" s="84"/>
    </row>
    <row r="2753" spans="5:5" x14ac:dyDescent="0.2">
      <c r="E2753" s="84"/>
    </row>
    <row r="2754" spans="5:5" x14ac:dyDescent="0.2">
      <c r="E2754" s="84"/>
    </row>
    <row r="2755" spans="5:5" x14ac:dyDescent="0.2">
      <c r="E2755" s="84"/>
    </row>
    <row r="2756" spans="5:5" x14ac:dyDescent="0.2">
      <c r="E2756" s="84"/>
    </row>
    <row r="2757" spans="5:5" x14ac:dyDescent="0.2">
      <c r="E2757" s="84"/>
    </row>
    <row r="2758" spans="5:5" x14ac:dyDescent="0.2">
      <c r="E2758" s="84"/>
    </row>
    <row r="2759" spans="5:5" x14ac:dyDescent="0.2">
      <c r="E2759" s="84"/>
    </row>
    <row r="2760" spans="5:5" x14ac:dyDescent="0.2">
      <c r="E2760" s="84"/>
    </row>
    <row r="2761" spans="5:5" x14ac:dyDescent="0.2">
      <c r="E2761" s="84"/>
    </row>
    <row r="2762" spans="5:5" x14ac:dyDescent="0.2">
      <c r="E2762" s="84"/>
    </row>
    <row r="2763" spans="5:5" x14ac:dyDescent="0.2">
      <c r="E2763" s="84"/>
    </row>
    <row r="2764" spans="5:5" x14ac:dyDescent="0.2">
      <c r="E2764" s="84"/>
    </row>
    <row r="2765" spans="5:5" x14ac:dyDescent="0.2">
      <c r="E2765" s="84"/>
    </row>
    <row r="2766" spans="5:5" x14ac:dyDescent="0.2">
      <c r="E2766" s="84"/>
    </row>
    <row r="2767" spans="5:5" x14ac:dyDescent="0.2">
      <c r="E2767" s="84"/>
    </row>
    <row r="2768" spans="5:5" x14ac:dyDescent="0.2">
      <c r="E2768" s="84"/>
    </row>
    <row r="2769" spans="5:5" x14ac:dyDescent="0.2">
      <c r="E2769" s="84"/>
    </row>
    <row r="2770" spans="5:5" x14ac:dyDescent="0.2">
      <c r="E2770" s="84"/>
    </row>
    <row r="2771" spans="5:5" x14ac:dyDescent="0.2">
      <c r="E2771" s="84"/>
    </row>
    <row r="2772" spans="5:5" x14ac:dyDescent="0.2">
      <c r="E2772" s="84"/>
    </row>
    <row r="2773" spans="5:5" x14ac:dyDescent="0.2">
      <c r="E2773" s="84"/>
    </row>
    <row r="2774" spans="5:5" x14ac:dyDescent="0.2">
      <c r="E2774" s="84"/>
    </row>
    <row r="2775" spans="5:5" x14ac:dyDescent="0.2">
      <c r="E2775" s="84"/>
    </row>
    <row r="2776" spans="5:5" x14ac:dyDescent="0.2">
      <c r="E2776" s="84"/>
    </row>
    <row r="2777" spans="5:5" x14ac:dyDescent="0.2">
      <c r="E2777" s="84"/>
    </row>
    <row r="2778" spans="5:5" x14ac:dyDescent="0.2">
      <c r="E2778" s="84"/>
    </row>
    <row r="2779" spans="5:5" x14ac:dyDescent="0.2">
      <c r="E2779" s="84"/>
    </row>
    <row r="2780" spans="5:5" x14ac:dyDescent="0.2">
      <c r="E2780" s="84"/>
    </row>
    <row r="2781" spans="5:5" x14ac:dyDescent="0.2">
      <c r="E2781" s="84"/>
    </row>
    <row r="2782" spans="5:5" x14ac:dyDescent="0.2">
      <c r="E2782" s="84"/>
    </row>
    <row r="2783" spans="5:5" x14ac:dyDescent="0.2">
      <c r="E2783" s="84"/>
    </row>
    <row r="2784" spans="5:5" x14ac:dyDescent="0.2">
      <c r="E2784" s="84"/>
    </row>
    <row r="2785" spans="5:5" x14ac:dyDescent="0.2">
      <c r="E2785" s="84"/>
    </row>
    <row r="2786" spans="5:5" x14ac:dyDescent="0.2">
      <c r="E2786" s="84"/>
    </row>
    <row r="2787" spans="5:5" x14ac:dyDescent="0.2">
      <c r="E2787" s="84"/>
    </row>
    <row r="2788" spans="5:5" x14ac:dyDescent="0.2">
      <c r="E2788" s="84"/>
    </row>
    <row r="2789" spans="5:5" x14ac:dyDescent="0.2">
      <c r="E2789" s="84"/>
    </row>
    <row r="2790" spans="5:5" x14ac:dyDescent="0.2">
      <c r="E2790" s="84"/>
    </row>
    <row r="2791" spans="5:5" x14ac:dyDescent="0.2">
      <c r="E2791" s="84"/>
    </row>
    <row r="2792" spans="5:5" x14ac:dyDescent="0.2">
      <c r="E2792" s="84"/>
    </row>
    <row r="2793" spans="5:5" x14ac:dyDescent="0.2">
      <c r="E2793" s="84"/>
    </row>
    <row r="2794" spans="5:5" x14ac:dyDescent="0.2">
      <c r="E2794" s="84"/>
    </row>
    <row r="2795" spans="5:5" x14ac:dyDescent="0.2">
      <c r="E2795" s="84"/>
    </row>
    <row r="2796" spans="5:5" x14ac:dyDescent="0.2">
      <c r="E2796" s="84"/>
    </row>
    <row r="2797" spans="5:5" x14ac:dyDescent="0.2">
      <c r="E2797" s="84"/>
    </row>
    <row r="2798" spans="5:5" x14ac:dyDescent="0.2">
      <c r="E2798" s="84"/>
    </row>
    <row r="2799" spans="5:5" x14ac:dyDescent="0.2">
      <c r="E2799" s="84"/>
    </row>
    <row r="2800" spans="5:5" x14ac:dyDescent="0.2">
      <c r="E2800" s="84"/>
    </row>
    <row r="2801" spans="5:5" x14ac:dyDescent="0.2">
      <c r="E2801" s="84"/>
    </row>
    <row r="2802" spans="5:5" x14ac:dyDescent="0.2">
      <c r="E2802" s="84"/>
    </row>
    <row r="2803" spans="5:5" x14ac:dyDescent="0.2">
      <c r="E2803" s="84"/>
    </row>
    <row r="2804" spans="5:5" x14ac:dyDescent="0.2">
      <c r="E2804" s="84"/>
    </row>
    <row r="2805" spans="5:5" x14ac:dyDescent="0.2">
      <c r="E2805" s="84"/>
    </row>
    <row r="2806" spans="5:5" x14ac:dyDescent="0.2">
      <c r="E2806" s="84"/>
    </row>
    <row r="2807" spans="5:5" x14ac:dyDescent="0.2">
      <c r="E2807" s="84"/>
    </row>
    <row r="2808" spans="5:5" x14ac:dyDescent="0.2">
      <c r="E2808" s="84"/>
    </row>
    <row r="2809" spans="5:5" x14ac:dyDescent="0.2">
      <c r="E2809" s="84"/>
    </row>
    <row r="2810" spans="5:5" x14ac:dyDescent="0.2">
      <c r="E2810" s="84"/>
    </row>
    <row r="2811" spans="5:5" x14ac:dyDescent="0.2">
      <c r="E2811" s="84"/>
    </row>
    <row r="2812" spans="5:5" x14ac:dyDescent="0.2">
      <c r="E2812" s="84"/>
    </row>
    <row r="2813" spans="5:5" x14ac:dyDescent="0.2">
      <c r="E2813" s="84"/>
    </row>
    <row r="2814" spans="5:5" x14ac:dyDescent="0.2">
      <c r="E2814" s="84"/>
    </row>
    <row r="2815" spans="5:5" x14ac:dyDescent="0.2">
      <c r="E2815" s="84"/>
    </row>
    <row r="2816" spans="5:5" x14ac:dyDescent="0.2">
      <c r="E2816" s="84"/>
    </row>
    <row r="2817" spans="5:5" x14ac:dyDescent="0.2">
      <c r="E2817" s="84"/>
    </row>
    <row r="2818" spans="5:5" x14ac:dyDescent="0.2">
      <c r="E2818" s="84"/>
    </row>
    <row r="2819" spans="5:5" x14ac:dyDescent="0.2">
      <c r="E2819" s="84"/>
    </row>
    <row r="2820" spans="5:5" x14ac:dyDescent="0.2">
      <c r="E2820" s="84"/>
    </row>
    <row r="2821" spans="5:5" x14ac:dyDescent="0.2">
      <c r="E2821" s="84"/>
    </row>
    <row r="2822" spans="5:5" x14ac:dyDescent="0.2">
      <c r="E2822" s="84"/>
    </row>
    <row r="2823" spans="5:5" x14ac:dyDescent="0.2">
      <c r="E2823" s="84"/>
    </row>
    <row r="2824" spans="5:5" x14ac:dyDescent="0.2">
      <c r="E2824" s="84"/>
    </row>
    <row r="2825" spans="5:5" x14ac:dyDescent="0.2">
      <c r="E2825" s="84"/>
    </row>
    <row r="2826" spans="5:5" x14ac:dyDescent="0.2">
      <c r="E2826" s="84"/>
    </row>
    <row r="2827" spans="5:5" x14ac:dyDescent="0.2">
      <c r="E2827" s="84"/>
    </row>
    <row r="2828" spans="5:5" x14ac:dyDescent="0.2">
      <c r="E2828" s="84"/>
    </row>
    <row r="2829" spans="5:5" x14ac:dyDescent="0.2">
      <c r="E2829" s="84"/>
    </row>
    <row r="2830" spans="5:5" x14ac:dyDescent="0.2">
      <c r="E2830" s="84"/>
    </row>
    <row r="2831" spans="5:5" x14ac:dyDescent="0.2">
      <c r="E2831" s="84"/>
    </row>
    <row r="2832" spans="5:5" x14ac:dyDescent="0.2">
      <c r="E2832" s="84"/>
    </row>
    <row r="2833" spans="5:5" x14ac:dyDescent="0.2">
      <c r="E2833" s="84"/>
    </row>
    <row r="2834" spans="5:5" x14ac:dyDescent="0.2">
      <c r="E2834" s="84"/>
    </row>
    <row r="2835" spans="5:5" x14ac:dyDescent="0.2">
      <c r="E2835" s="84"/>
    </row>
    <row r="2836" spans="5:5" x14ac:dyDescent="0.2">
      <c r="E2836" s="84"/>
    </row>
    <row r="2837" spans="5:5" x14ac:dyDescent="0.2">
      <c r="E2837" s="84"/>
    </row>
    <row r="2838" spans="5:5" x14ac:dyDescent="0.2">
      <c r="E2838" s="84"/>
    </row>
    <row r="2839" spans="5:5" x14ac:dyDescent="0.2">
      <c r="E2839" s="84"/>
    </row>
    <row r="2840" spans="5:5" x14ac:dyDescent="0.2">
      <c r="E2840" s="84"/>
    </row>
    <row r="2841" spans="5:5" x14ac:dyDescent="0.2">
      <c r="E2841" s="84"/>
    </row>
    <row r="2842" spans="5:5" x14ac:dyDescent="0.2">
      <c r="E2842" s="84"/>
    </row>
    <row r="2843" spans="5:5" x14ac:dyDescent="0.2">
      <c r="E2843" s="84"/>
    </row>
    <row r="2844" spans="5:5" x14ac:dyDescent="0.2">
      <c r="E2844" s="84"/>
    </row>
    <row r="2845" spans="5:5" x14ac:dyDescent="0.2">
      <c r="E2845" s="84"/>
    </row>
    <row r="2846" spans="5:5" x14ac:dyDescent="0.2">
      <c r="E2846" s="84"/>
    </row>
    <row r="2847" spans="5:5" x14ac:dyDescent="0.2">
      <c r="E2847" s="84"/>
    </row>
    <row r="2848" spans="5:5" x14ac:dyDescent="0.2">
      <c r="E2848" s="84"/>
    </row>
    <row r="2849" spans="5:5" x14ac:dyDescent="0.2">
      <c r="E2849" s="84"/>
    </row>
    <row r="2850" spans="5:5" x14ac:dyDescent="0.2">
      <c r="E2850" s="84"/>
    </row>
    <row r="2851" spans="5:5" x14ac:dyDescent="0.2">
      <c r="E2851" s="84"/>
    </row>
    <row r="2852" spans="5:5" x14ac:dyDescent="0.2">
      <c r="E2852" s="84"/>
    </row>
    <row r="2853" spans="5:5" x14ac:dyDescent="0.2">
      <c r="E2853" s="84"/>
    </row>
    <row r="2854" spans="5:5" x14ac:dyDescent="0.2">
      <c r="E2854" s="84"/>
    </row>
    <row r="2855" spans="5:5" x14ac:dyDescent="0.2">
      <c r="E2855" s="84"/>
    </row>
    <row r="2856" spans="5:5" x14ac:dyDescent="0.2">
      <c r="E2856" s="84"/>
    </row>
    <row r="2857" spans="5:5" x14ac:dyDescent="0.2">
      <c r="E2857" s="84"/>
    </row>
    <row r="2858" spans="5:5" x14ac:dyDescent="0.2">
      <c r="E2858" s="84"/>
    </row>
    <row r="2859" spans="5:5" x14ac:dyDescent="0.2">
      <c r="E2859" s="84"/>
    </row>
    <row r="2860" spans="5:5" x14ac:dyDescent="0.2">
      <c r="E2860" s="84"/>
    </row>
    <row r="2861" spans="5:5" x14ac:dyDescent="0.2">
      <c r="E2861" s="84"/>
    </row>
    <row r="2862" spans="5:5" x14ac:dyDescent="0.2">
      <c r="E2862" s="84"/>
    </row>
    <row r="2863" spans="5:5" x14ac:dyDescent="0.2">
      <c r="E2863" s="84"/>
    </row>
    <row r="2864" spans="5:5" x14ac:dyDescent="0.2">
      <c r="E2864" s="84"/>
    </row>
    <row r="2865" spans="5:5" x14ac:dyDescent="0.2">
      <c r="E2865" s="84"/>
    </row>
    <row r="2866" spans="5:5" x14ac:dyDescent="0.2">
      <c r="E2866" s="84"/>
    </row>
    <row r="2867" spans="5:5" x14ac:dyDescent="0.2">
      <c r="E2867" s="84"/>
    </row>
    <row r="2868" spans="5:5" x14ac:dyDescent="0.2">
      <c r="E2868" s="84"/>
    </row>
    <row r="2869" spans="5:5" x14ac:dyDescent="0.2">
      <c r="E2869" s="84"/>
    </row>
    <row r="2870" spans="5:5" x14ac:dyDescent="0.2">
      <c r="E2870" s="84"/>
    </row>
    <row r="2871" spans="5:5" x14ac:dyDescent="0.2">
      <c r="E2871" s="84"/>
    </row>
    <row r="2872" spans="5:5" x14ac:dyDescent="0.2">
      <c r="E2872" s="84"/>
    </row>
    <row r="2873" spans="5:5" x14ac:dyDescent="0.2">
      <c r="E2873" s="84"/>
    </row>
    <row r="2874" spans="5:5" x14ac:dyDescent="0.2">
      <c r="E2874" s="84"/>
    </row>
    <row r="2875" spans="5:5" x14ac:dyDescent="0.2">
      <c r="E2875" s="84"/>
    </row>
    <row r="2876" spans="5:5" x14ac:dyDescent="0.2">
      <c r="E2876" s="84"/>
    </row>
    <row r="2877" spans="5:5" x14ac:dyDescent="0.2">
      <c r="E2877" s="84"/>
    </row>
    <row r="2878" spans="5:5" x14ac:dyDescent="0.2">
      <c r="E2878" s="84"/>
    </row>
    <row r="2879" spans="5:5" x14ac:dyDescent="0.2">
      <c r="E2879" s="84"/>
    </row>
    <row r="2880" spans="5:5" x14ac:dyDescent="0.2">
      <c r="E2880" s="84"/>
    </row>
    <row r="2881" spans="5:5" x14ac:dyDescent="0.2">
      <c r="E2881" s="84"/>
    </row>
    <row r="2882" spans="5:5" x14ac:dyDescent="0.2">
      <c r="E2882" s="84"/>
    </row>
    <row r="2883" spans="5:5" x14ac:dyDescent="0.2">
      <c r="E2883" s="84"/>
    </row>
    <row r="2884" spans="5:5" x14ac:dyDescent="0.2">
      <c r="E2884" s="84"/>
    </row>
    <row r="2885" spans="5:5" x14ac:dyDescent="0.2">
      <c r="E2885" s="84"/>
    </row>
    <row r="2886" spans="5:5" x14ac:dyDescent="0.2">
      <c r="E2886" s="84"/>
    </row>
    <row r="2887" spans="5:5" x14ac:dyDescent="0.2">
      <c r="E2887" s="84"/>
    </row>
    <row r="2888" spans="5:5" x14ac:dyDescent="0.2">
      <c r="E2888" s="84"/>
    </row>
    <row r="2889" spans="5:5" x14ac:dyDescent="0.2">
      <c r="E2889" s="84"/>
    </row>
    <row r="2890" spans="5:5" x14ac:dyDescent="0.2">
      <c r="E2890" s="84"/>
    </row>
    <row r="2891" spans="5:5" x14ac:dyDescent="0.2">
      <c r="E2891" s="84"/>
    </row>
    <row r="2892" spans="5:5" x14ac:dyDescent="0.2">
      <c r="E2892" s="84"/>
    </row>
    <row r="2893" spans="5:5" x14ac:dyDescent="0.2">
      <c r="E2893" s="84"/>
    </row>
    <row r="2894" spans="5:5" x14ac:dyDescent="0.2">
      <c r="E2894" s="84"/>
    </row>
    <row r="2895" spans="5:5" x14ac:dyDescent="0.2">
      <c r="E2895" s="84"/>
    </row>
    <row r="2896" spans="5:5" x14ac:dyDescent="0.2">
      <c r="E2896" s="84"/>
    </row>
    <row r="2897" spans="5:5" x14ac:dyDescent="0.2">
      <c r="E2897" s="84"/>
    </row>
    <row r="2898" spans="5:5" x14ac:dyDescent="0.2">
      <c r="E2898" s="84"/>
    </row>
    <row r="2899" spans="5:5" x14ac:dyDescent="0.2">
      <c r="E2899" s="84"/>
    </row>
    <row r="2900" spans="5:5" x14ac:dyDescent="0.2">
      <c r="E2900" s="84"/>
    </row>
    <row r="2901" spans="5:5" x14ac:dyDescent="0.2">
      <c r="E2901" s="84"/>
    </row>
    <row r="2902" spans="5:5" x14ac:dyDescent="0.2">
      <c r="E2902" s="84"/>
    </row>
    <row r="2903" spans="5:5" x14ac:dyDescent="0.2">
      <c r="E2903" s="84"/>
    </row>
    <row r="2904" spans="5:5" x14ac:dyDescent="0.2">
      <c r="E2904" s="84"/>
    </row>
    <row r="2905" spans="5:5" x14ac:dyDescent="0.2">
      <c r="E2905" s="84"/>
    </row>
    <row r="2906" spans="5:5" x14ac:dyDescent="0.2">
      <c r="E2906" s="84"/>
    </row>
    <row r="2907" spans="5:5" x14ac:dyDescent="0.2">
      <c r="E2907" s="84"/>
    </row>
    <row r="2908" spans="5:5" x14ac:dyDescent="0.2">
      <c r="E2908" s="84"/>
    </row>
    <row r="2909" spans="5:5" x14ac:dyDescent="0.2">
      <c r="E2909" s="84"/>
    </row>
    <row r="2910" spans="5:5" x14ac:dyDescent="0.2">
      <c r="E2910" s="84"/>
    </row>
    <row r="2911" spans="5:5" x14ac:dyDescent="0.2">
      <c r="E2911" s="84"/>
    </row>
    <row r="2912" spans="5:5" x14ac:dyDescent="0.2">
      <c r="E2912" s="84"/>
    </row>
    <row r="2913" spans="5:5" x14ac:dyDescent="0.2">
      <c r="E2913" s="84"/>
    </row>
    <row r="2914" spans="5:5" x14ac:dyDescent="0.2">
      <c r="E2914" s="84"/>
    </row>
    <row r="2915" spans="5:5" x14ac:dyDescent="0.2">
      <c r="E2915" s="84"/>
    </row>
    <row r="2916" spans="5:5" x14ac:dyDescent="0.2">
      <c r="E2916" s="84"/>
    </row>
    <row r="2917" spans="5:5" x14ac:dyDescent="0.2">
      <c r="E2917" s="84"/>
    </row>
    <row r="2918" spans="5:5" x14ac:dyDescent="0.2">
      <c r="E2918" s="84"/>
    </row>
    <row r="2919" spans="5:5" x14ac:dyDescent="0.2">
      <c r="E2919" s="84"/>
    </row>
    <row r="2920" spans="5:5" x14ac:dyDescent="0.2">
      <c r="E2920" s="84"/>
    </row>
    <row r="2921" spans="5:5" x14ac:dyDescent="0.2">
      <c r="E2921" s="84"/>
    </row>
    <row r="2922" spans="5:5" x14ac:dyDescent="0.2">
      <c r="E2922" s="84"/>
    </row>
    <row r="2923" spans="5:5" x14ac:dyDescent="0.2">
      <c r="E2923" s="84"/>
    </row>
    <row r="2924" spans="5:5" x14ac:dyDescent="0.2">
      <c r="E2924" s="84"/>
    </row>
    <row r="2925" spans="5:5" x14ac:dyDescent="0.2">
      <c r="E2925" s="84"/>
    </row>
    <row r="2926" spans="5:5" x14ac:dyDescent="0.2">
      <c r="E2926" s="84"/>
    </row>
    <row r="2927" spans="5:5" x14ac:dyDescent="0.2">
      <c r="E2927" s="84"/>
    </row>
    <row r="2928" spans="5:5" x14ac:dyDescent="0.2">
      <c r="E2928" s="84"/>
    </row>
    <row r="2929" spans="5:5" x14ac:dyDescent="0.2">
      <c r="E2929" s="84"/>
    </row>
    <row r="2930" spans="5:5" x14ac:dyDescent="0.2">
      <c r="E2930" s="84"/>
    </row>
    <row r="2931" spans="5:5" x14ac:dyDescent="0.2">
      <c r="E2931" s="84"/>
    </row>
    <row r="2932" spans="5:5" x14ac:dyDescent="0.2">
      <c r="E2932" s="84"/>
    </row>
    <row r="2933" spans="5:5" x14ac:dyDescent="0.2">
      <c r="E2933" s="84"/>
    </row>
    <row r="2934" spans="5:5" x14ac:dyDescent="0.2">
      <c r="E2934" s="84"/>
    </row>
    <row r="2935" spans="5:5" x14ac:dyDescent="0.2">
      <c r="E2935" s="84"/>
    </row>
    <row r="2936" spans="5:5" x14ac:dyDescent="0.2">
      <c r="E2936" s="84"/>
    </row>
    <row r="2937" spans="5:5" x14ac:dyDescent="0.2">
      <c r="E2937" s="84"/>
    </row>
    <row r="2938" spans="5:5" x14ac:dyDescent="0.2">
      <c r="E2938" s="84"/>
    </row>
    <row r="2939" spans="5:5" x14ac:dyDescent="0.2">
      <c r="E2939" s="84"/>
    </row>
    <row r="2940" spans="5:5" x14ac:dyDescent="0.2">
      <c r="E2940" s="84"/>
    </row>
    <row r="2941" spans="5:5" x14ac:dyDescent="0.2">
      <c r="E2941" s="84"/>
    </row>
    <row r="2942" spans="5:5" x14ac:dyDescent="0.2">
      <c r="E2942" s="84"/>
    </row>
    <row r="2943" spans="5:5" x14ac:dyDescent="0.2">
      <c r="E2943" s="84"/>
    </row>
    <row r="2944" spans="5:5" x14ac:dyDescent="0.2">
      <c r="E2944" s="84"/>
    </row>
    <row r="2945" spans="5:5" x14ac:dyDescent="0.2">
      <c r="E2945" s="84"/>
    </row>
    <row r="2946" spans="5:5" x14ac:dyDescent="0.2">
      <c r="E2946" s="84"/>
    </row>
    <row r="2947" spans="5:5" x14ac:dyDescent="0.2">
      <c r="E2947" s="84"/>
    </row>
    <row r="2948" spans="5:5" x14ac:dyDescent="0.2">
      <c r="E2948" s="84"/>
    </row>
    <row r="2949" spans="5:5" x14ac:dyDescent="0.2">
      <c r="E2949" s="84"/>
    </row>
    <row r="2950" spans="5:5" x14ac:dyDescent="0.2">
      <c r="E2950" s="84"/>
    </row>
    <row r="2951" spans="5:5" x14ac:dyDescent="0.2">
      <c r="E2951" s="84"/>
    </row>
    <row r="2952" spans="5:5" x14ac:dyDescent="0.2">
      <c r="E2952" s="84"/>
    </row>
    <row r="2953" spans="5:5" x14ac:dyDescent="0.2">
      <c r="E2953" s="84"/>
    </row>
    <row r="2954" spans="5:5" x14ac:dyDescent="0.2">
      <c r="E2954" s="84"/>
    </row>
    <row r="2955" spans="5:5" x14ac:dyDescent="0.2">
      <c r="E2955" s="84"/>
    </row>
    <row r="2956" spans="5:5" x14ac:dyDescent="0.2">
      <c r="E2956" s="84"/>
    </row>
    <row r="2957" spans="5:5" x14ac:dyDescent="0.2">
      <c r="E2957" s="84"/>
    </row>
    <row r="2958" spans="5:5" x14ac:dyDescent="0.2">
      <c r="E2958" s="84"/>
    </row>
    <row r="2959" spans="5:5" x14ac:dyDescent="0.2">
      <c r="E2959" s="84"/>
    </row>
    <row r="2960" spans="5:5" x14ac:dyDescent="0.2">
      <c r="E2960" s="84"/>
    </row>
    <row r="2961" spans="5:5" x14ac:dyDescent="0.2">
      <c r="E2961" s="84"/>
    </row>
    <row r="2962" spans="5:5" x14ac:dyDescent="0.2">
      <c r="E2962" s="84"/>
    </row>
    <row r="2963" spans="5:5" x14ac:dyDescent="0.2">
      <c r="E2963" s="84"/>
    </row>
    <row r="2964" spans="5:5" x14ac:dyDescent="0.2">
      <c r="E2964" s="84"/>
    </row>
    <row r="2965" spans="5:5" x14ac:dyDescent="0.2">
      <c r="E2965" s="84"/>
    </row>
    <row r="2966" spans="5:5" x14ac:dyDescent="0.2">
      <c r="E2966" s="84"/>
    </row>
    <row r="2967" spans="5:5" x14ac:dyDescent="0.2">
      <c r="E2967" s="84"/>
    </row>
    <row r="2968" spans="5:5" x14ac:dyDescent="0.2">
      <c r="E2968" s="84"/>
    </row>
    <row r="2969" spans="5:5" x14ac:dyDescent="0.2">
      <c r="E2969" s="84"/>
    </row>
    <row r="2970" spans="5:5" x14ac:dyDescent="0.2">
      <c r="E2970" s="84"/>
    </row>
    <row r="2971" spans="5:5" x14ac:dyDescent="0.2">
      <c r="E2971" s="84"/>
    </row>
    <row r="2972" spans="5:5" x14ac:dyDescent="0.2">
      <c r="E2972" s="84"/>
    </row>
    <row r="2973" spans="5:5" x14ac:dyDescent="0.2">
      <c r="E2973" s="84"/>
    </row>
    <row r="2974" spans="5:5" x14ac:dyDescent="0.2">
      <c r="E2974" s="84"/>
    </row>
    <row r="2975" spans="5:5" x14ac:dyDescent="0.2">
      <c r="E2975" s="84"/>
    </row>
    <row r="2976" spans="5:5" x14ac:dyDescent="0.2">
      <c r="E2976" s="84"/>
    </row>
    <row r="2977" spans="5:5" x14ac:dyDescent="0.2">
      <c r="E2977" s="84"/>
    </row>
    <row r="2978" spans="5:5" x14ac:dyDescent="0.2">
      <c r="E2978" s="84"/>
    </row>
    <row r="2979" spans="5:5" x14ac:dyDescent="0.2">
      <c r="E2979" s="84"/>
    </row>
    <row r="2980" spans="5:5" x14ac:dyDescent="0.2">
      <c r="E2980" s="84"/>
    </row>
    <row r="2981" spans="5:5" x14ac:dyDescent="0.2">
      <c r="E2981" s="84"/>
    </row>
    <row r="2982" spans="5:5" x14ac:dyDescent="0.2">
      <c r="E2982" s="84"/>
    </row>
    <row r="2983" spans="5:5" x14ac:dyDescent="0.2">
      <c r="E2983" s="84"/>
    </row>
    <row r="2984" spans="5:5" x14ac:dyDescent="0.2">
      <c r="E2984" s="84"/>
    </row>
    <row r="2985" spans="5:5" x14ac:dyDescent="0.2">
      <c r="E2985" s="84"/>
    </row>
    <row r="2986" spans="5:5" x14ac:dyDescent="0.2">
      <c r="E2986" s="84"/>
    </row>
    <row r="2987" spans="5:5" x14ac:dyDescent="0.2">
      <c r="E2987" s="84"/>
    </row>
    <row r="2988" spans="5:5" x14ac:dyDescent="0.2">
      <c r="E2988" s="84"/>
    </row>
    <row r="2989" spans="5:5" x14ac:dyDescent="0.2">
      <c r="E2989" s="84"/>
    </row>
    <row r="2990" spans="5:5" x14ac:dyDescent="0.2">
      <c r="E2990" s="84"/>
    </row>
    <row r="2991" spans="5:5" x14ac:dyDescent="0.2">
      <c r="E2991" s="84"/>
    </row>
    <row r="2992" spans="5:5" x14ac:dyDescent="0.2">
      <c r="E2992" s="84"/>
    </row>
    <row r="2993" spans="5:5" x14ac:dyDescent="0.2">
      <c r="E2993" s="84"/>
    </row>
    <row r="2994" spans="5:5" x14ac:dyDescent="0.2">
      <c r="E2994" s="84"/>
    </row>
    <row r="2995" spans="5:5" x14ac:dyDescent="0.2">
      <c r="E2995" s="84"/>
    </row>
    <row r="2996" spans="5:5" x14ac:dyDescent="0.2">
      <c r="E2996" s="84"/>
    </row>
    <row r="2997" spans="5:5" x14ac:dyDescent="0.2">
      <c r="E2997" s="84"/>
    </row>
    <row r="2998" spans="5:5" x14ac:dyDescent="0.2">
      <c r="E2998" s="84"/>
    </row>
    <row r="2999" spans="5:5" x14ac:dyDescent="0.2">
      <c r="E2999" s="84"/>
    </row>
    <row r="3000" spans="5:5" x14ac:dyDescent="0.2">
      <c r="E3000" s="84"/>
    </row>
    <row r="3001" spans="5:5" x14ac:dyDescent="0.2">
      <c r="E3001" s="84"/>
    </row>
    <row r="3002" spans="5:5" x14ac:dyDescent="0.2">
      <c r="E3002" s="84"/>
    </row>
    <row r="3003" spans="5:5" x14ac:dyDescent="0.2">
      <c r="E3003" s="84"/>
    </row>
    <row r="3004" spans="5:5" x14ac:dyDescent="0.2">
      <c r="E3004" s="84"/>
    </row>
    <row r="3005" spans="5:5" x14ac:dyDescent="0.2">
      <c r="E3005" s="84"/>
    </row>
    <row r="3006" spans="5:5" x14ac:dyDescent="0.2">
      <c r="E3006" s="84"/>
    </row>
    <row r="3007" spans="5:5" x14ac:dyDescent="0.2">
      <c r="E3007" s="84"/>
    </row>
    <row r="3008" spans="5:5" x14ac:dyDescent="0.2">
      <c r="E3008" s="84"/>
    </row>
    <row r="3009" spans="5:5" x14ac:dyDescent="0.2">
      <c r="E3009" s="84"/>
    </row>
    <row r="3010" spans="5:5" x14ac:dyDescent="0.2">
      <c r="E3010" s="84"/>
    </row>
    <row r="3011" spans="5:5" x14ac:dyDescent="0.2">
      <c r="E3011" s="84"/>
    </row>
    <row r="3012" spans="5:5" x14ac:dyDescent="0.2">
      <c r="E3012" s="84"/>
    </row>
    <row r="3013" spans="5:5" x14ac:dyDescent="0.2">
      <c r="E3013" s="84"/>
    </row>
    <row r="3014" spans="5:5" x14ac:dyDescent="0.2">
      <c r="E3014" s="84"/>
    </row>
    <row r="3015" spans="5:5" x14ac:dyDescent="0.2">
      <c r="E3015" s="84"/>
    </row>
    <row r="3016" spans="5:5" x14ac:dyDescent="0.2">
      <c r="E3016" s="84"/>
    </row>
    <row r="3017" spans="5:5" x14ac:dyDescent="0.2">
      <c r="E3017" s="84"/>
    </row>
    <row r="3018" spans="5:5" x14ac:dyDescent="0.2">
      <c r="E3018" s="84"/>
    </row>
    <row r="3019" spans="5:5" x14ac:dyDescent="0.2">
      <c r="E3019" s="84"/>
    </row>
    <row r="3020" spans="5:5" x14ac:dyDescent="0.2">
      <c r="E3020" s="84"/>
    </row>
    <row r="3021" spans="5:5" x14ac:dyDescent="0.2">
      <c r="E3021" s="84"/>
    </row>
    <row r="3022" spans="5:5" x14ac:dyDescent="0.2">
      <c r="E3022" s="84"/>
    </row>
    <row r="3023" spans="5:5" x14ac:dyDescent="0.2">
      <c r="E3023" s="84"/>
    </row>
    <row r="3024" spans="5:5" x14ac:dyDescent="0.2">
      <c r="E3024" s="84"/>
    </row>
    <row r="3025" spans="5:5" x14ac:dyDescent="0.2">
      <c r="E3025" s="84"/>
    </row>
    <row r="3026" spans="5:5" x14ac:dyDescent="0.2">
      <c r="E3026" s="84"/>
    </row>
    <row r="3027" spans="5:5" x14ac:dyDescent="0.2">
      <c r="E3027" s="84"/>
    </row>
    <row r="3028" spans="5:5" x14ac:dyDescent="0.2">
      <c r="E3028" s="84"/>
    </row>
    <row r="3029" spans="5:5" x14ac:dyDescent="0.2">
      <c r="E3029" s="84"/>
    </row>
    <row r="3030" spans="5:5" x14ac:dyDescent="0.2">
      <c r="E3030" s="84"/>
    </row>
    <row r="3031" spans="5:5" x14ac:dyDescent="0.2">
      <c r="E3031" s="84"/>
    </row>
    <row r="3032" spans="5:5" x14ac:dyDescent="0.2">
      <c r="E3032" s="84"/>
    </row>
    <row r="3033" spans="5:5" x14ac:dyDescent="0.2">
      <c r="E3033" s="84"/>
    </row>
    <row r="3034" spans="5:5" x14ac:dyDescent="0.2">
      <c r="E3034" s="84"/>
    </row>
    <row r="3035" spans="5:5" x14ac:dyDescent="0.2">
      <c r="E3035" s="84"/>
    </row>
    <row r="3036" spans="5:5" x14ac:dyDescent="0.2">
      <c r="E3036" s="84"/>
    </row>
    <row r="3037" spans="5:5" x14ac:dyDescent="0.2">
      <c r="E3037" s="84"/>
    </row>
    <row r="3038" spans="5:5" x14ac:dyDescent="0.2">
      <c r="E3038" s="84"/>
    </row>
    <row r="3039" spans="5:5" x14ac:dyDescent="0.2">
      <c r="E3039" s="84"/>
    </row>
    <row r="3040" spans="5:5" x14ac:dyDescent="0.2">
      <c r="E3040" s="84"/>
    </row>
    <row r="3041" spans="5:5" x14ac:dyDescent="0.2">
      <c r="E3041" s="84"/>
    </row>
    <row r="3042" spans="5:5" x14ac:dyDescent="0.2">
      <c r="E3042" s="84"/>
    </row>
    <row r="3043" spans="5:5" x14ac:dyDescent="0.2">
      <c r="E3043" s="84"/>
    </row>
    <row r="3044" spans="5:5" x14ac:dyDescent="0.2">
      <c r="E3044" s="84"/>
    </row>
    <row r="3045" spans="5:5" x14ac:dyDescent="0.2">
      <c r="E3045" s="84"/>
    </row>
    <row r="3046" spans="5:5" x14ac:dyDescent="0.2">
      <c r="E3046" s="84"/>
    </row>
    <row r="3047" spans="5:5" x14ac:dyDescent="0.2">
      <c r="E3047" s="84"/>
    </row>
    <row r="3048" spans="5:5" x14ac:dyDescent="0.2">
      <c r="E3048" s="84"/>
    </row>
    <row r="3049" spans="5:5" x14ac:dyDescent="0.2">
      <c r="E3049" s="84"/>
    </row>
    <row r="3050" spans="5:5" x14ac:dyDescent="0.2">
      <c r="E3050" s="84"/>
    </row>
    <row r="3051" spans="5:5" x14ac:dyDescent="0.2">
      <c r="E3051" s="84"/>
    </row>
    <row r="3052" spans="5:5" x14ac:dyDescent="0.2">
      <c r="E3052" s="84"/>
    </row>
    <row r="3053" spans="5:5" x14ac:dyDescent="0.2">
      <c r="E3053" s="84"/>
    </row>
    <row r="3054" spans="5:5" x14ac:dyDescent="0.2">
      <c r="E3054" s="84"/>
    </row>
    <row r="3055" spans="5:5" x14ac:dyDescent="0.2">
      <c r="E3055" s="84"/>
    </row>
    <row r="3056" spans="5:5" x14ac:dyDescent="0.2">
      <c r="E3056" s="84"/>
    </row>
    <row r="3057" spans="5:5" x14ac:dyDescent="0.2">
      <c r="E3057" s="84"/>
    </row>
    <row r="3058" spans="5:5" x14ac:dyDescent="0.2">
      <c r="E3058" s="84"/>
    </row>
    <row r="3059" spans="5:5" x14ac:dyDescent="0.2">
      <c r="E3059" s="84"/>
    </row>
    <row r="3060" spans="5:5" x14ac:dyDescent="0.2">
      <c r="E3060" s="84"/>
    </row>
    <row r="3061" spans="5:5" x14ac:dyDescent="0.2">
      <c r="E3061" s="84"/>
    </row>
    <row r="3062" spans="5:5" x14ac:dyDescent="0.2">
      <c r="E3062" s="84"/>
    </row>
    <row r="3063" spans="5:5" x14ac:dyDescent="0.2">
      <c r="E3063" s="84"/>
    </row>
    <row r="3064" spans="5:5" x14ac:dyDescent="0.2">
      <c r="E3064" s="84"/>
    </row>
    <row r="3065" spans="5:5" x14ac:dyDescent="0.2">
      <c r="E3065" s="84"/>
    </row>
    <row r="3066" spans="5:5" x14ac:dyDescent="0.2">
      <c r="E3066" s="84"/>
    </row>
    <row r="3067" spans="5:5" x14ac:dyDescent="0.2">
      <c r="E3067" s="84"/>
    </row>
    <row r="3068" spans="5:5" x14ac:dyDescent="0.2">
      <c r="E3068" s="84"/>
    </row>
    <row r="3069" spans="5:5" x14ac:dyDescent="0.2">
      <c r="E3069" s="84"/>
    </row>
    <row r="3070" spans="5:5" x14ac:dyDescent="0.2">
      <c r="E3070" s="84"/>
    </row>
    <row r="3071" spans="5:5" x14ac:dyDescent="0.2">
      <c r="E3071" s="84"/>
    </row>
    <row r="3072" spans="5:5" x14ac:dyDescent="0.2">
      <c r="E3072" s="84"/>
    </row>
    <row r="3073" spans="5:5" x14ac:dyDescent="0.2">
      <c r="E3073" s="84"/>
    </row>
    <row r="3074" spans="5:5" x14ac:dyDescent="0.2">
      <c r="E3074" s="84"/>
    </row>
    <row r="3075" spans="5:5" x14ac:dyDescent="0.2">
      <c r="E3075" s="84"/>
    </row>
    <row r="3076" spans="5:5" x14ac:dyDescent="0.2">
      <c r="E3076" s="84"/>
    </row>
    <row r="3077" spans="5:5" x14ac:dyDescent="0.2">
      <c r="E3077" s="84"/>
    </row>
    <row r="3078" spans="5:5" x14ac:dyDescent="0.2">
      <c r="E3078" s="84"/>
    </row>
    <row r="3079" spans="5:5" x14ac:dyDescent="0.2">
      <c r="E3079" s="84"/>
    </row>
    <row r="3080" spans="5:5" x14ac:dyDescent="0.2">
      <c r="E3080" s="84"/>
    </row>
    <row r="3081" spans="5:5" x14ac:dyDescent="0.2">
      <c r="E3081" s="84"/>
    </row>
    <row r="3082" spans="5:5" x14ac:dyDescent="0.2">
      <c r="E3082" s="84"/>
    </row>
    <row r="3083" spans="5:5" x14ac:dyDescent="0.2">
      <c r="E3083" s="84"/>
    </row>
    <row r="3084" spans="5:5" x14ac:dyDescent="0.2">
      <c r="E3084" s="84"/>
    </row>
    <row r="3085" spans="5:5" x14ac:dyDescent="0.2">
      <c r="E3085" s="84"/>
    </row>
    <row r="3086" spans="5:5" x14ac:dyDescent="0.2">
      <c r="E3086" s="84"/>
    </row>
    <row r="3087" spans="5:5" x14ac:dyDescent="0.2">
      <c r="E3087" s="84"/>
    </row>
    <row r="3088" spans="5:5" x14ac:dyDescent="0.2">
      <c r="E3088" s="84"/>
    </row>
    <row r="3089" spans="5:5" x14ac:dyDescent="0.2">
      <c r="E3089" s="84"/>
    </row>
    <row r="3090" spans="5:5" x14ac:dyDescent="0.2">
      <c r="E3090" s="84"/>
    </row>
    <row r="3091" spans="5:5" x14ac:dyDescent="0.2">
      <c r="E3091" s="84"/>
    </row>
    <row r="3092" spans="5:5" x14ac:dyDescent="0.2">
      <c r="E3092" s="84"/>
    </row>
    <row r="3093" spans="5:5" x14ac:dyDescent="0.2">
      <c r="E3093" s="84"/>
    </row>
    <row r="3094" spans="5:5" x14ac:dyDescent="0.2">
      <c r="E3094" s="84"/>
    </row>
    <row r="3095" spans="5:5" x14ac:dyDescent="0.2">
      <c r="E3095" s="84"/>
    </row>
    <row r="3096" spans="5:5" x14ac:dyDescent="0.2">
      <c r="E3096" s="84"/>
    </row>
    <row r="3097" spans="5:5" x14ac:dyDescent="0.2">
      <c r="E3097" s="84"/>
    </row>
    <row r="3098" spans="5:5" x14ac:dyDescent="0.2">
      <c r="E3098" s="84"/>
    </row>
    <row r="3099" spans="5:5" x14ac:dyDescent="0.2">
      <c r="E3099" s="84"/>
    </row>
    <row r="3100" spans="5:5" x14ac:dyDescent="0.2">
      <c r="E3100" s="84"/>
    </row>
    <row r="3101" spans="5:5" x14ac:dyDescent="0.2">
      <c r="E3101" s="84"/>
    </row>
    <row r="3102" spans="5:5" x14ac:dyDescent="0.2">
      <c r="E3102" s="84"/>
    </row>
    <row r="3103" spans="5:5" x14ac:dyDescent="0.2">
      <c r="E3103" s="84"/>
    </row>
    <row r="3104" spans="5:5" x14ac:dyDescent="0.2">
      <c r="E3104" s="84"/>
    </row>
    <row r="3105" spans="5:5" x14ac:dyDescent="0.2">
      <c r="E3105" s="84"/>
    </row>
    <row r="3106" spans="5:5" x14ac:dyDescent="0.2">
      <c r="E3106" s="84"/>
    </row>
    <row r="3107" spans="5:5" x14ac:dyDescent="0.2">
      <c r="E3107" s="84"/>
    </row>
    <row r="3108" spans="5:5" x14ac:dyDescent="0.2">
      <c r="E3108" s="84"/>
    </row>
    <row r="3109" spans="5:5" x14ac:dyDescent="0.2">
      <c r="E3109" s="84"/>
    </row>
    <row r="3110" spans="5:5" x14ac:dyDescent="0.2">
      <c r="E3110" s="84"/>
    </row>
    <row r="3111" spans="5:5" x14ac:dyDescent="0.2">
      <c r="E3111" s="84"/>
    </row>
    <row r="3112" spans="5:5" x14ac:dyDescent="0.2">
      <c r="E3112" s="84"/>
    </row>
    <row r="3113" spans="5:5" x14ac:dyDescent="0.2">
      <c r="E3113" s="84"/>
    </row>
    <row r="3114" spans="5:5" x14ac:dyDescent="0.2">
      <c r="E3114" s="84"/>
    </row>
    <row r="3115" spans="5:5" x14ac:dyDescent="0.2">
      <c r="E3115" s="84"/>
    </row>
    <row r="3116" spans="5:5" x14ac:dyDescent="0.2">
      <c r="E3116" s="84"/>
    </row>
    <row r="3117" spans="5:5" x14ac:dyDescent="0.2">
      <c r="E3117" s="84"/>
    </row>
    <row r="3118" spans="5:5" x14ac:dyDescent="0.2">
      <c r="E3118" s="84"/>
    </row>
    <row r="3119" spans="5:5" x14ac:dyDescent="0.2">
      <c r="E3119" s="84"/>
    </row>
    <row r="3120" spans="5:5" x14ac:dyDescent="0.2">
      <c r="E3120" s="84"/>
    </row>
    <row r="3121" spans="5:5" x14ac:dyDescent="0.2">
      <c r="E3121" s="84"/>
    </row>
    <row r="3122" spans="5:5" x14ac:dyDescent="0.2">
      <c r="E3122" s="84"/>
    </row>
    <row r="3123" spans="5:5" x14ac:dyDescent="0.2">
      <c r="E3123" s="84"/>
    </row>
    <row r="3124" spans="5:5" x14ac:dyDescent="0.2">
      <c r="E3124" s="84"/>
    </row>
    <row r="3125" spans="5:5" x14ac:dyDescent="0.2">
      <c r="E3125" s="84"/>
    </row>
    <row r="3126" spans="5:5" x14ac:dyDescent="0.2">
      <c r="E3126" s="84"/>
    </row>
    <row r="3127" spans="5:5" x14ac:dyDescent="0.2">
      <c r="E3127" s="84"/>
    </row>
    <row r="3128" spans="5:5" x14ac:dyDescent="0.2">
      <c r="E3128" s="84"/>
    </row>
    <row r="3129" spans="5:5" x14ac:dyDescent="0.2">
      <c r="E3129" s="84"/>
    </row>
    <row r="3130" spans="5:5" x14ac:dyDescent="0.2">
      <c r="E3130" s="84"/>
    </row>
    <row r="3131" spans="5:5" x14ac:dyDescent="0.2">
      <c r="E3131" s="84"/>
    </row>
    <row r="3132" spans="5:5" x14ac:dyDescent="0.2">
      <c r="E3132" s="84"/>
    </row>
    <row r="3133" spans="5:5" x14ac:dyDescent="0.2">
      <c r="E3133" s="84"/>
    </row>
    <row r="3134" spans="5:5" x14ac:dyDescent="0.2">
      <c r="E3134" s="84"/>
    </row>
    <row r="3135" spans="5:5" x14ac:dyDescent="0.2">
      <c r="E3135" s="84"/>
    </row>
    <row r="3136" spans="5:5" x14ac:dyDescent="0.2">
      <c r="E3136" s="84"/>
    </row>
    <row r="3137" spans="5:5" x14ac:dyDescent="0.2">
      <c r="E3137" s="84"/>
    </row>
    <row r="3138" spans="5:5" x14ac:dyDescent="0.2">
      <c r="E3138" s="84"/>
    </row>
    <row r="3139" spans="5:5" x14ac:dyDescent="0.2">
      <c r="E3139" s="84"/>
    </row>
    <row r="3140" spans="5:5" x14ac:dyDescent="0.2">
      <c r="E3140" s="84"/>
    </row>
    <row r="3141" spans="5:5" x14ac:dyDescent="0.2">
      <c r="E3141" s="84"/>
    </row>
    <row r="3142" spans="5:5" x14ac:dyDescent="0.2">
      <c r="E3142" s="84"/>
    </row>
    <row r="3143" spans="5:5" x14ac:dyDescent="0.2">
      <c r="E3143" s="84"/>
    </row>
    <row r="3144" spans="5:5" x14ac:dyDescent="0.2">
      <c r="E3144" s="84"/>
    </row>
    <row r="3145" spans="5:5" x14ac:dyDescent="0.2">
      <c r="E3145" s="84"/>
    </row>
    <row r="3146" spans="5:5" x14ac:dyDescent="0.2">
      <c r="E3146" s="84"/>
    </row>
    <row r="3147" spans="5:5" x14ac:dyDescent="0.2">
      <c r="E3147" s="84"/>
    </row>
    <row r="3148" spans="5:5" x14ac:dyDescent="0.2">
      <c r="E3148" s="84"/>
    </row>
    <row r="3149" spans="5:5" x14ac:dyDescent="0.2">
      <c r="E3149" s="84"/>
    </row>
    <row r="3150" spans="5:5" x14ac:dyDescent="0.2">
      <c r="E3150" s="84"/>
    </row>
    <row r="3151" spans="5:5" x14ac:dyDescent="0.2">
      <c r="E3151" s="84"/>
    </row>
    <row r="3152" spans="5:5" x14ac:dyDescent="0.2">
      <c r="E3152" s="84"/>
    </row>
    <row r="3153" spans="5:5" x14ac:dyDescent="0.2">
      <c r="E3153" s="84"/>
    </row>
    <row r="3154" spans="5:5" x14ac:dyDescent="0.2">
      <c r="E3154" s="84"/>
    </row>
    <row r="3155" spans="5:5" x14ac:dyDescent="0.2">
      <c r="E3155" s="84"/>
    </row>
    <row r="3156" spans="5:5" x14ac:dyDescent="0.2">
      <c r="E3156" s="84"/>
    </row>
    <row r="3157" spans="5:5" x14ac:dyDescent="0.2">
      <c r="E3157" s="84"/>
    </row>
    <row r="3158" spans="5:5" x14ac:dyDescent="0.2">
      <c r="E3158" s="84"/>
    </row>
    <row r="3159" spans="5:5" x14ac:dyDescent="0.2">
      <c r="E3159" s="84"/>
    </row>
    <row r="3160" spans="5:5" x14ac:dyDescent="0.2">
      <c r="E3160" s="84"/>
    </row>
    <row r="3161" spans="5:5" x14ac:dyDescent="0.2">
      <c r="E3161" s="84"/>
    </row>
    <row r="3162" spans="5:5" x14ac:dyDescent="0.2">
      <c r="E3162" s="84"/>
    </row>
    <row r="3163" spans="5:5" x14ac:dyDescent="0.2">
      <c r="E3163" s="84"/>
    </row>
    <row r="3164" spans="5:5" x14ac:dyDescent="0.2">
      <c r="E3164" s="84"/>
    </row>
    <row r="3165" spans="5:5" x14ac:dyDescent="0.2">
      <c r="E3165" s="84"/>
    </row>
    <row r="3166" spans="5:5" x14ac:dyDescent="0.2">
      <c r="E3166" s="84"/>
    </row>
    <row r="3167" spans="5:5" x14ac:dyDescent="0.2">
      <c r="E3167" s="84"/>
    </row>
    <row r="3168" spans="5:5" x14ac:dyDescent="0.2">
      <c r="E3168" s="84"/>
    </row>
    <row r="3169" spans="5:5" x14ac:dyDescent="0.2">
      <c r="E3169" s="84"/>
    </row>
    <row r="3170" spans="5:5" x14ac:dyDescent="0.2">
      <c r="E3170" s="84"/>
    </row>
    <row r="3171" spans="5:5" x14ac:dyDescent="0.2">
      <c r="E3171" s="84"/>
    </row>
    <row r="3172" spans="5:5" x14ac:dyDescent="0.2">
      <c r="E3172" s="84"/>
    </row>
    <row r="3173" spans="5:5" x14ac:dyDescent="0.2">
      <c r="E3173" s="84"/>
    </row>
    <row r="3174" spans="5:5" x14ac:dyDescent="0.2">
      <c r="E3174" s="84"/>
    </row>
    <row r="3175" spans="5:5" x14ac:dyDescent="0.2">
      <c r="E3175" s="84"/>
    </row>
    <row r="3176" spans="5:5" x14ac:dyDescent="0.2">
      <c r="E3176" s="84"/>
    </row>
    <row r="3177" spans="5:5" x14ac:dyDescent="0.2">
      <c r="E3177" s="84"/>
    </row>
    <row r="3178" spans="5:5" x14ac:dyDescent="0.2">
      <c r="E3178" s="84"/>
    </row>
    <row r="3179" spans="5:5" x14ac:dyDescent="0.2">
      <c r="E3179" s="84"/>
    </row>
    <row r="3180" spans="5:5" x14ac:dyDescent="0.2">
      <c r="E3180" s="84"/>
    </row>
    <row r="3181" spans="5:5" x14ac:dyDescent="0.2">
      <c r="E3181" s="84"/>
    </row>
    <row r="3182" spans="5:5" x14ac:dyDescent="0.2">
      <c r="E3182" s="84"/>
    </row>
    <row r="3183" spans="5:5" x14ac:dyDescent="0.2">
      <c r="E3183" s="84"/>
    </row>
    <row r="3184" spans="5:5" x14ac:dyDescent="0.2">
      <c r="E3184" s="84"/>
    </row>
    <row r="3185" spans="5:5" x14ac:dyDescent="0.2">
      <c r="E3185" s="84"/>
    </row>
    <row r="3186" spans="5:5" x14ac:dyDescent="0.2">
      <c r="E3186" s="84"/>
    </row>
    <row r="3187" spans="5:5" x14ac:dyDescent="0.2">
      <c r="E3187" s="84"/>
    </row>
    <row r="3188" spans="5:5" x14ac:dyDescent="0.2">
      <c r="E3188" s="84"/>
    </row>
    <row r="3189" spans="5:5" x14ac:dyDescent="0.2">
      <c r="E3189" s="84"/>
    </row>
    <row r="3190" spans="5:5" x14ac:dyDescent="0.2">
      <c r="E3190" s="84"/>
    </row>
    <row r="3191" spans="5:5" x14ac:dyDescent="0.2">
      <c r="E3191" s="84"/>
    </row>
    <row r="3192" spans="5:5" x14ac:dyDescent="0.2">
      <c r="E3192" s="84"/>
    </row>
    <row r="3193" spans="5:5" x14ac:dyDescent="0.2">
      <c r="E3193" s="84"/>
    </row>
    <row r="3194" spans="5:5" x14ac:dyDescent="0.2">
      <c r="E3194" s="84"/>
    </row>
    <row r="3195" spans="5:5" x14ac:dyDescent="0.2">
      <c r="E3195" s="84"/>
    </row>
    <row r="3196" spans="5:5" x14ac:dyDescent="0.2">
      <c r="E3196" s="84"/>
    </row>
    <row r="3197" spans="5:5" x14ac:dyDescent="0.2">
      <c r="E3197" s="84"/>
    </row>
    <row r="3198" spans="5:5" x14ac:dyDescent="0.2">
      <c r="E3198" s="84"/>
    </row>
    <row r="3199" spans="5:5" x14ac:dyDescent="0.2">
      <c r="E3199" s="84"/>
    </row>
    <row r="3200" spans="5:5" x14ac:dyDescent="0.2">
      <c r="E3200" s="84"/>
    </row>
    <row r="3201" spans="5:5" x14ac:dyDescent="0.2">
      <c r="E3201" s="84"/>
    </row>
    <row r="3202" spans="5:5" x14ac:dyDescent="0.2">
      <c r="E3202" s="84"/>
    </row>
    <row r="3203" spans="5:5" x14ac:dyDescent="0.2">
      <c r="E3203" s="84"/>
    </row>
    <row r="3204" spans="5:5" x14ac:dyDescent="0.2">
      <c r="E3204" s="84"/>
    </row>
    <row r="3205" spans="5:5" x14ac:dyDescent="0.2">
      <c r="E3205" s="84"/>
    </row>
    <row r="3206" spans="5:5" x14ac:dyDescent="0.2">
      <c r="E3206" s="84"/>
    </row>
    <row r="3207" spans="5:5" x14ac:dyDescent="0.2">
      <c r="E3207" s="84"/>
    </row>
    <row r="3208" spans="5:5" x14ac:dyDescent="0.2">
      <c r="E3208" s="84"/>
    </row>
    <row r="3209" spans="5:5" x14ac:dyDescent="0.2">
      <c r="E3209" s="84"/>
    </row>
    <row r="3210" spans="5:5" x14ac:dyDescent="0.2">
      <c r="E3210" s="84"/>
    </row>
    <row r="3211" spans="5:5" x14ac:dyDescent="0.2">
      <c r="E3211" s="84"/>
    </row>
    <row r="3212" spans="5:5" x14ac:dyDescent="0.2">
      <c r="E3212" s="84"/>
    </row>
    <row r="3213" spans="5:5" x14ac:dyDescent="0.2">
      <c r="E3213" s="84"/>
    </row>
    <row r="3214" spans="5:5" x14ac:dyDescent="0.2">
      <c r="E3214" s="84"/>
    </row>
    <row r="3215" spans="5:5" x14ac:dyDescent="0.2">
      <c r="E3215" s="84"/>
    </row>
    <row r="3216" spans="5:5" x14ac:dyDescent="0.2">
      <c r="E3216" s="84"/>
    </row>
    <row r="3217" spans="5:5" x14ac:dyDescent="0.2">
      <c r="E3217" s="84"/>
    </row>
    <row r="3218" spans="5:5" x14ac:dyDescent="0.2">
      <c r="E3218" s="84"/>
    </row>
    <row r="3219" spans="5:5" x14ac:dyDescent="0.2">
      <c r="E3219" s="84"/>
    </row>
    <row r="3220" spans="5:5" x14ac:dyDescent="0.2">
      <c r="E3220" s="84"/>
    </row>
    <row r="3221" spans="5:5" x14ac:dyDescent="0.2">
      <c r="E3221" s="84"/>
    </row>
    <row r="3222" spans="5:5" x14ac:dyDescent="0.2">
      <c r="E3222" s="84"/>
    </row>
    <row r="3223" spans="5:5" x14ac:dyDescent="0.2">
      <c r="E3223" s="84"/>
    </row>
    <row r="3224" spans="5:5" x14ac:dyDescent="0.2">
      <c r="E3224" s="84"/>
    </row>
    <row r="3225" spans="5:5" x14ac:dyDescent="0.2">
      <c r="E3225" s="84"/>
    </row>
    <row r="3226" spans="5:5" x14ac:dyDescent="0.2">
      <c r="E3226" s="84"/>
    </row>
    <row r="3227" spans="5:5" x14ac:dyDescent="0.2">
      <c r="E3227" s="84"/>
    </row>
    <row r="3228" spans="5:5" x14ac:dyDescent="0.2">
      <c r="E3228" s="84"/>
    </row>
    <row r="3229" spans="5:5" x14ac:dyDescent="0.2">
      <c r="E3229" s="84"/>
    </row>
    <row r="3230" spans="5:5" x14ac:dyDescent="0.2">
      <c r="E3230" s="84"/>
    </row>
    <row r="3231" spans="5:5" x14ac:dyDescent="0.2">
      <c r="E3231" s="84"/>
    </row>
    <row r="3232" spans="5:5" x14ac:dyDescent="0.2">
      <c r="E3232" s="84"/>
    </row>
    <row r="3233" spans="5:5" x14ac:dyDescent="0.2">
      <c r="E3233" s="84"/>
    </row>
    <row r="3234" spans="5:5" x14ac:dyDescent="0.2">
      <c r="E3234" s="84"/>
    </row>
    <row r="3235" spans="5:5" x14ac:dyDescent="0.2">
      <c r="E3235" s="84"/>
    </row>
    <row r="3236" spans="5:5" x14ac:dyDescent="0.2">
      <c r="E3236" s="84"/>
    </row>
    <row r="3237" spans="5:5" x14ac:dyDescent="0.2">
      <c r="E3237" s="84"/>
    </row>
    <row r="3238" spans="5:5" x14ac:dyDescent="0.2">
      <c r="E3238" s="84"/>
    </row>
    <row r="3239" spans="5:5" x14ac:dyDescent="0.2">
      <c r="E3239" s="84"/>
    </row>
    <row r="3240" spans="5:5" x14ac:dyDescent="0.2">
      <c r="E3240" s="84"/>
    </row>
    <row r="3241" spans="5:5" x14ac:dyDescent="0.2">
      <c r="E3241" s="84"/>
    </row>
    <row r="3242" spans="5:5" x14ac:dyDescent="0.2">
      <c r="E3242" s="84"/>
    </row>
    <row r="3243" spans="5:5" x14ac:dyDescent="0.2">
      <c r="E3243" s="84"/>
    </row>
    <row r="3244" spans="5:5" x14ac:dyDescent="0.2">
      <c r="E3244" s="84"/>
    </row>
    <row r="3245" spans="5:5" x14ac:dyDescent="0.2">
      <c r="E3245" s="84"/>
    </row>
    <row r="3246" spans="5:5" x14ac:dyDescent="0.2">
      <c r="E3246" s="84"/>
    </row>
    <row r="3247" spans="5:5" x14ac:dyDescent="0.2">
      <c r="E3247" s="84"/>
    </row>
    <row r="3248" spans="5:5" x14ac:dyDescent="0.2">
      <c r="E3248" s="84"/>
    </row>
    <row r="3249" spans="5:5" x14ac:dyDescent="0.2">
      <c r="E3249" s="84"/>
    </row>
    <row r="3250" spans="5:5" x14ac:dyDescent="0.2">
      <c r="E3250" s="84"/>
    </row>
    <row r="3251" spans="5:5" x14ac:dyDescent="0.2">
      <c r="E3251" s="84"/>
    </row>
    <row r="3252" spans="5:5" x14ac:dyDescent="0.2">
      <c r="E3252" s="84"/>
    </row>
    <row r="3253" spans="5:5" x14ac:dyDescent="0.2">
      <c r="E3253" s="84"/>
    </row>
    <row r="3254" spans="5:5" x14ac:dyDescent="0.2">
      <c r="E3254" s="84"/>
    </row>
    <row r="3255" spans="5:5" x14ac:dyDescent="0.2">
      <c r="E3255" s="84"/>
    </row>
    <row r="3256" spans="5:5" x14ac:dyDescent="0.2">
      <c r="E3256" s="84"/>
    </row>
    <row r="3257" spans="5:5" x14ac:dyDescent="0.2">
      <c r="E3257" s="84"/>
    </row>
    <row r="3258" spans="5:5" x14ac:dyDescent="0.2">
      <c r="E3258" s="84"/>
    </row>
    <row r="3259" spans="5:5" x14ac:dyDescent="0.2">
      <c r="E3259" s="84"/>
    </row>
    <row r="3260" spans="5:5" x14ac:dyDescent="0.2">
      <c r="E3260" s="84"/>
    </row>
    <row r="3261" spans="5:5" x14ac:dyDescent="0.2">
      <c r="E3261" s="84"/>
    </row>
    <row r="3262" spans="5:5" x14ac:dyDescent="0.2">
      <c r="E3262" s="84"/>
    </row>
    <row r="3263" spans="5:5" x14ac:dyDescent="0.2">
      <c r="E3263" s="84"/>
    </row>
    <row r="3264" spans="5:5" x14ac:dyDescent="0.2">
      <c r="E3264" s="84"/>
    </row>
    <row r="3265" spans="5:5" x14ac:dyDescent="0.2">
      <c r="E3265" s="84"/>
    </row>
    <row r="3266" spans="5:5" x14ac:dyDescent="0.2">
      <c r="E3266" s="84"/>
    </row>
    <row r="3267" spans="5:5" x14ac:dyDescent="0.2">
      <c r="E3267" s="84"/>
    </row>
    <row r="3268" spans="5:5" x14ac:dyDescent="0.2">
      <c r="E3268" s="84"/>
    </row>
    <row r="3269" spans="5:5" x14ac:dyDescent="0.2">
      <c r="E3269" s="84"/>
    </row>
    <row r="3270" spans="5:5" x14ac:dyDescent="0.2">
      <c r="E3270" s="84"/>
    </row>
    <row r="3271" spans="5:5" x14ac:dyDescent="0.2">
      <c r="E3271" s="84"/>
    </row>
    <row r="3272" spans="5:5" x14ac:dyDescent="0.2">
      <c r="E3272" s="84"/>
    </row>
    <row r="3273" spans="5:5" x14ac:dyDescent="0.2">
      <c r="E3273" s="84"/>
    </row>
    <row r="3274" spans="5:5" x14ac:dyDescent="0.2">
      <c r="E3274" s="84"/>
    </row>
    <row r="3275" spans="5:5" x14ac:dyDescent="0.2">
      <c r="E3275" s="84"/>
    </row>
    <row r="3276" spans="5:5" x14ac:dyDescent="0.2">
      <c r="E3276" s="84"/>
    </row>
    <row r="3277" spans="5:5" x14ac:dyDescent="0.2">
      <c r="E3277" s="84"/>
    </row>
    <row r="3278" spans="5:5" x14ac:dyDescent="0.2">
      <c r="E3278" s="84"/>
    </row>
    <row r="3279" spans="5:5" x14ac:dyDescent="0.2">
      <c r="E3279" s="84"/>
    </row>
    <row r="3280" spans="5:5" x14ac:dyDescent="0.2">
      <c r="E3280" s="84"/>
    </row>
    <row r="3281" spans="5:5" x14ac:dyDescent="0.2">
      <c r="E3281" s="84"/>
    </row>
    <row r="3282" spans="5:5" x14ac:dyDescent="0.2">
      <c r="E3282" s="84"/>
    </row>
    <row r="3283" spans="5:5" x14ac:dyDescent="0.2">
      <c r="E3283" s="84"/>
    </row>
    <row r="3284" spans="5:5" x14ac:dyDescent="0.2">
      <c r="E3284" s="84"/>
    </row>
    <row r="3285" spans="5:5" x14ac:dyDescent="0.2">
      <c r="E3285" s="84"/>
    </row>
    <row r="3286" spans="5:5" x14ac:dyDescent="0.2">
      <c r="E3286" s="84"/>
    </row>
    <row r="3287" spans="5:5" x14ac:dyDescent="0.2">
      <c r="E3287" s="84"/>
    </row>
    <row r="3288" spans="5:5" x14ac:dyDescent="0.2">
      <c r="E3288" s="84"/>
    </row>
    <row r="3289" spans="5:5" x14ac:dyDescent="0.2">
      <c r="E3289" s="84"/>
    </row>
    <row r="3290" spans="5:5" x14ac:dyDescent="0.2">
      <c r="E3290" s="84"/>
    </row>
    <row r="3291" spans="5:5" x14ac:dyDescent="0.2">
      <c r="E3291" s="84"/>
    </row>
    <row r="3292" spans="5:5" x14ac:dyDescent="0.2">
      <c r="E3292" s="84"/>
    </row>
    <row r="3293" spans="5:5" x14ac:dyDescent="0.2">
      <c r="E3293" s="84"/>
    </row>
    <row r="3294" spans="5:5" x14ac:dyDescent="0.2">
      <c r="E3294" s="84"/>
    </row>
    <row r="3295" spans="5:5" x14ac:dyDescent="0.2">
      <c r="E3295" s="84"/>
    </row>
    <row r="3296" spans="5:5" x14ac:dyDescent="0.2">
      <c r="E3296" s="84"/>
    </row>
    <row r="3297" spans="5:5" x14ac:dyDescent="0.2">
      <c r="E3297" s="84"/>
    </row>
    <row r="3298" spans="5:5" x14ac:dyDescent="0.2">
      <c r="E3298" s="84"/>
    </row>
    <row r="3299" spans="5:5" x14ac:dyDescent="0.2">
      <c r="E3299" s="84"/>
    </row>
    <row r="3300" spans="5:5" x14ac:dyDescent="0.2">
      <c r="E3300" s="84"/>
    </row>
    <row r="3301" spans="5:5" x14ac:dyDescent="0.2">
      <c r="E3301" s="84"/>
    </row>
    <row r="3302" spans="5:5" x14ac:dyDescent="0.2">
      <c r="E3302" s="84"/>
    </row>
    <row r="3303" spans="5:5" x14ac:dyDescent="0.2">
      <c r="E3303" s="84"/>
    </row>
    <row r="3304" spans="5:5" x14ac:dyDescent="0.2">
      <c r="E3304" s="84"/>
    </row>
    <row r="3305" spans="5:5" x14ac:dyDescent="0.2">
      <c r="E3305" s="84"/>
    </row>
    <row r="3306" spans="5:5" x14ac:dyDescent="0.2">
      <c r="E3306" s="84"/>
    </row>
    <row r="3307" spans="5:5" x14ac:dyDescent="0.2">
      <c r="E3307" s="84"/>
    </row>
    <row r="3308" spans="5:5" x14ac:dyDescent="0.2">
      <c r="E3308" s="84"/>
    </row>
    <row r="3309" spans="5:5" x14ac:dyDescent="0.2">
      <c r="E3309" s="84"/>
    </row>
    <row r="3310" spans="5:5" x14ac:dyDescent="0.2">
      <c r="E3310" s="84"/>
    </row>
    <row r="3311" spans="5:5" x14ac:dyDescent="0.2">
      <c r="E3311" s="84"/>
    </row>
    <row r="3312" spans="5:5" x14ac:dyDescent="0.2">
      <c r="E3312" s="84"/>
    </row>
    <row r="3313" spans="5:5" x14ac:dyDescent="0.2">
      <c r="E3313" s="84"/>
    </row>
    <row r="3314" spans="5:5" x14ac:dyDescent="0.2">
      <c r="E3314" s="84"/>
    </row>
    <row r="3315" spans="5:5" x14ac:dyDescent="0.2">
      <c r="E3315" s="84"/>
    </row>
    <row r="3316" spans="5:5" x14ac:dyDescent="0.2">
      <c r="E3316" s="84"/>
    </row>
    <row r="3317" spans="5:5" x14ac:dyDescent="0.2">
      <c r="E3317" s="84"/>
    </row>
    <row r="3318" spans="5:5" x14ac:dyDescent="0.2">
      <c r="E3318" s="84"/>
    </row>
    <row r="3319" spans="5:5" x14ac:dyDescent="0.2">
      <c r="E3319" s="84"/>
    </row>
    <row r="3320" spans="5:5" x14ac:dyDescent="0.2">
      <c r="E3320" s="84"/>
    </row>
    <row r="3321" spans="5:5" x14ac:dyDescent="0.2">
      <c r="E3321" s="84"/>
    </row>
    <row r="3322" spans="5:5" x14ac:dyDescent="0.2">
      <c r="E3322" s="84"/>
    </row>
    <row r="3323" spans="5:5" x14ac:dyDescent="0.2">
      <c r="E3323" s="84"/>
    </row>
    <row r="3324" spans="5:5" x14ac:dyDescent="0.2">
      <c r="E3324" s="84"/>
    </row>
    <row r="3325" spans="5:5" x14ac:dyDescent="0.2">
      <c r="E3325" s="84"/>
    </row>
    <row r="3326" spans="5:5" x14ac:dyDescent="0.2">
      <c r="E3326" s="84"/>
    </row>
    <row r="3327" spans="5:5" x14ac:dyDescent="0.2">
      <c r="E3327" s="84"/>
    </row>
    <row r="3328" spans="5:5" x14ac:dyDescent="0.2">
      <c r="E3328" s="84"/>
    </row>
    <row r="3329" spans="5:5" x14ac:dyDescent="0.2">
      <c r="E3329" s="84"/>
    </row>
    <row r="3330" spans="5:5" x14ac:dyDescent="0.2">
      <c r="E3330" s="84"/>
    </row>
    <row r="3331" spans="5:5" x14ac:dyDescent="0.2">
      <c r="E3331" s="84"/>
    </row>
    <row r="3332" spans="5:5" x14ac:dyDescent="0.2">
      <c r="E3332" s="84"/>
    </row>
    <row r="3333" spans="5:5" x14ac:dyDescent="0.2">
      <c r="E3333" s="84"/>
    </row>
    <row r="3334" spans="5:5" x14ac:dyDescent="0.2">
      <c r="E3334" s="84"/>
    </row>
    <row r="3335" spans="5:5" x14ac:dyDescent="0.2">
      <c r="E3335" s="84"/>
    </row>
    <row r="3336" spans="5:5" x14ac:dyDescent="0.2">
      <c r="E3336" s="84"/>
    </row>
    <row r="3337" spans="5:5" x14ac:dyDescent="0.2">
      <c r="E3337" s="84"/>
    </row>
    <row r="3338" spans="5:5" x14ac:dyDescent="0.2">
      <c r="E3338" s="84"/>
    </row>
    <row r="3339" spans="5:5" x14ac:dyDescent="0.2">
      <c r="E3339" s="84"/>
    </row>
    <row r="3340" spans="5:5" x14ac:dyDescent="0.2">
      <c r="E3340" s="84"/>
    </row>
    <row r="3341" spans="5:5" x14ac:dyDescent="0.2">
      <c r="E3341" s="84"/>
    </row>
    <row r="3342" spans="5:5" x14ac:dyDescent="0.2">
      <c r="E3342" s="84"/>
    </row>
    <row r="3343" spans="5:5" x14ac:dyDescent="0.2">
      <c r="E3343" s="84"/>
    </row>
    <row r="3344" spans="5:5" x14ac:dyDescent="0.2">
      <c r="E3344" s="84"/>
    </row>
    <row r="3345" spans="5:5" x14ac:dyDescent="0.2">
      <c r="E3345" s="84"/>
    </row>
    <row r="3346" spans="5:5" x14ac:dyDescent="0.2">
      <c r="E3346" s="84"/>
    </row>
    <row r="3347" spans="5:5" x14ac:dyDescent="0.2">
      <c r="E3347" s="84"/>
    </row>
    <row r="3348" spans="5:5" x14ac:dyDescent="0.2">
      <c r="E3348" s="84"/>
    </row>
    <row r="3349" spans="5:5" x14ac:dyDescent="0.2">
      <c r="E3349" s="84"/>
    </row>
    <row r="3350" spans="5:5" x14ac:dyDescent="0.2">
      <c r="E3350" s="84"/>
    </row>
    <row r="3351" spans="5:5" x14ac:dyDescent="0.2">
      <c r="E3351" s="84"/>
    </row>
    <row r="3352" spans="5:5" x14ac:dyDescent="0.2">
      <c r="E3352" s="84"/>
    </row>
    <row r="3353" spans="5:5" x14ac:dyDescent="0.2">
      <c r="E3353" s="84"/>
    </row>
    <row r="3354" spans="5:5" x14ac:dyDescent="0.2">
      <c r="E3354" s="84"/>
    </row>
    <row r="3355" spans="5:5" x14ac:dyDescent="0.2">
      <c r="E3355" s="84"/>
    </row>
    <row r="3356" spans="5:5" x14ac:dyDescent="0.2">
      <c r="E3356" s="84"/>
    </row>
    <row r="3357" spans="5:5" x14ac:dyDescent="0.2">
      <c r="E3357" s="84"/>
    </row>
    <row r="3358" spans="5:5" x14ac:dyDescent="0.2">
      <c r="E3358" s="84"/>
    </row>
    <row r="3359" spans="5:5" x14ac:dyDescent="0.2">
      <c r="E3359" s="84"/>
    </row>
    <row r="3360" spans="5:5" x14ac:dyDescent="0.2">
      <c r="E3360" s="84"/>
    </row>
    <row r="3361" spans="5:5" x14ac:dyDescent="0.2">
      <c r="E3361" s="84"/>
    </row>
    <row r="3362" spans="5:5" x14ac:dyDescent="0.2">
      <c r="E3362" s="84"/>
    </row>
    <row r="3363" spans="5:5" x14ac:dyDescent="0.2">
      <c r="E3363" s="84"/>
    </row>
    <row r="3364" spans="5:5" x14ac:dyDescent="0.2">
      <c r="E3364" s="84"/>
    </row>
    <row r="3365" spans="5:5" x14ac:dyDescent="0.2">
      <c r="E3365" s="84"/>
    </row>
    <row r="3366" spans="5:5" x14ac:dyDescent="0.2">
      <c r="E3366" s="84"/>
    </row>
    <row r="3367" spans="5:5" x14ac:dyDescent="0.2">
      <c r="E3367" s="84"/>
    </row>
    <row r="3368" spans="5:5" x14ac:dyDescent="0.2">
      <c r="E3368" s="84"/>
    </row>
    <row r="3369" spans="5:5" x14ac:dyDescent="0.2">
      <c r="E3369" s="84"/>
    </row>
    <row r="3370" spans="5:5" x14ac:dyDescent="0.2">
      <c r="E3370" s="84"/>
    </row>
    <row r="3371" spans="5:5" x14ac:dyDescent="0.2">
      <c r="E3371" s="84"/>
    </row>
    <row r="3372" spans="5:5" x14ac:dyDescent="0.2">
      <c r="E3372" s="84"/>
    </row>
    <row r="3373" spans="5:5" x14ac:dyDescent="0.2">
      <c r="E3373" s="84"/>
    </row>
    <row r="3374" spans="5:5" x14ac:dyDescent="0.2">
      <c r="E3374" s="84"/>
    </row>
    <row r="3375" spans="5:5" x14ac:dyDescent="0.2">
      <c r="E3375" s="84"/>
    </row>
    <row r="3376" spans="5:5" x14ac:dyDescent="0.2">
      <c r="E3376" s="84"/>
    </row>
    <row r="3377" spans="5:5" x14ac:dyDescent="0.2">
      <c r="E3377" s="84"/>
    </row>
    <row r="3378" spans="5:5" x14ac:dyDescent="0.2">
      <c r="E3378" s="84"/>
    </row>
    <row r="3379" spans="5:5" x14ac:dyDescent="0.2">
      <c r="E3379" s="84"/>
    </row>
    <row r="3380" spans="5:5" x14ac:dyDescent="0.2">
      <c r="E3380" s="84"/>
    </row>
    <row r="3381" spans="5:5" x14ac:dyDescent="0.2">
      <c r="E3381" s="84"/>
    </row>
    <row r="3382" spans="5:5" x14ac:dyDescent="0.2">
      <c r="E3382" s="84"/>
    </row>
    <row r="3383" spans="5:5" x14ac:dyDescent="0.2">
      <c r="E3383" s="84"/>
    </row>
    <row r="3384" spans="5:5" x14ac:dyDescent="0.2">
      <c r="E3384" s="84"/>
    </row>
    <row r="3385" spans="5:5" x14ac:dyDescent="0.2">
      <c r="E3385" s="84"/>
    </row>
    <row r="3386" spans="5:5" x14ac:dyDescent="0.2">
      <c r="E3386" s="84"/>
    </row>
    <row r="3387" spans="5:5" x14ac:dyDescent="0.2">
      <c r="E3387" s="84"/>
    </row>
    <row r="3388" spans="5:5" x14ac:dyDescent="0.2">
      <c r="E3388" s="84"/>
    </row>
    <row r="3389" spans="5:5" x14ac:dyDescent="0.2">
      <c r="E3389" s="84"/>
    </row>
    <row r="3390" spans="5:5" x14ac:dyDescent="0.2">
      <c r="E3390" s="84"/>
    </row>
    <row r="3391" spans="5:5" x14ac:dyDescent="0.2">
      <c r="E3391" s="84"/>
    </row>
    <row r="3392" spans="5:5" x14ac:dyDescent="0.2">
      <c r="E3392" s="84"/>
    </row>
    <row r="3393" spans="5:5" x14ac:dyDescent="0.2">
      <c r="E3393" s="84"/>
    </row>
    <row r="3394" spans="5:5" x14ac:dyDescent="0.2">
      <c r="E3394" s="84"/>
    </row>
    <row r="3395" spans="5:5" x14ac:dyDescent="0.2">
      <c r="E3395" s="84"/>
    </row>
    <row r="3396" spans="5:5" x14ac:dyDescent="0.2">
      <c r="E3396" s="84"/>
    </row>
    <row r="3397" spans="5:5" x14ac:dyDescent="0.2">
      <c r="E3397" s="84"/>
    </row>
    <row r="3398" spans="5:5" x14ac:dyDescent="0.2">
      <c r="E3398" s="84"/>
    </row>
    <row r="3399" spans="5:5" x14ac:dyDescent="0.2">
      <c r="E3399" s="84"/>
    </row>
    <row r="3400" spans="5:5" x14ac:dyDescent="0.2">
      <c r="E3400" s="84"/>
    </row>
    <row r="3401" spans="5:5" x14ac:dyDescent="0.2">
      <c r="E3401" s="84"/>
    </row>
    <row r="3402" spans="5:5" x14ac:dyDescent="0.2">
      <c r="E3402" s="84"/>
    </row>
    <row r="3403" spans="5:5" x14ac:dyDescent="0.2">
      <c r="E3403" s="84"/>
    </row>
    <row r="3404" spans="5:5" x14ac:dyDescent="0.2">
      <c r="E3404" s="84"/>
    </row>
    <row r="3405" spans="5:5" x14ac:dyDescent="0.2">
      <c r="E3405" s="84"/>
    </row>
    <row r="3406" spans="5:5" x14ac:dyDescent="0.2">
      <c r="E3406" s="84"/>
    </row>
    <row r="3407" spans="5:5" x14ac:dyDescent="0.2">
      <c r="E3407" s="84"/>
    </row>
    <row r="3408" spans="5:5" x14ac:dyDescent="0.2">
      <c r="E3408" s="84"/>
    </row>
    <row r="3409" spans="5:5" x14ac:dyDescent="0.2">
      <c r="E3409" s="84"/>
    </row>
    <row r="3410" spans="5:5" x14ac:dyDescent="0.2">
      <c r="E3410" s="84"/>
    </row>
    <row r="3411" spans="5:5" x14ac:dyDescent="0.2">
      <c r="E3411" s="84"/>
    </row>
    <row r="3412" spans="5:5" x14ac:dyDescent="0.2">
      <c r="E3412" s="84"/>
    </row>
    <row r="3413" spans="5:5" x14ac:dyDescent="0.2">
      <c r="E3413" s="84"/>
    </row>
    <row r="3414" spans="5:5" x14ac:dyDescent="0.2">
      <c r="E3414" s="84"/>
    </row>
    <row r="3415" spans="5:5" x14ac:dyDescent="0.2">
      <c r="E3415" s="84"/>
    </row>
    <row r="3416" spans="5:5" x14ac:dyDescent="0.2">
      <c r="E3416" s="84"/>
    </row>
    <row r="3417" spans="5:5" x14ac:dyDescent="0.2">
      <c r="E3417" s="84"/>
    </row>
    <row r="3418" spans="5:5" x14ac:dyDescent="0.2">
      <c r="E3418" s="84"/>
    </row>
    <row r="3419" spans="5:5" x14ac:dyDescent="0.2">
      <c r="E3419" s="84"/>
    </row>
    <row r="3420" spans="5:5" x14ac:dyDescent="0.2">
      <c r="E3420" s="84"/>
    </row>
    <row r="3421" spans="5:5" x14ac:dyDescent="0.2">
      <c r="E3421" s="84"/>
    </row>
    <row r="3422" spans="5:5" x14ac:dyDescent="0.2">
      <c r="E3422" s="84"/>
    </row>
    <row r="3423" spans="5:5" x14ac:dyDescent="0.2">
      <c r="E3423" s="84"/>
    </row>
    <row r="3424" spans="5:5" x14ac:dyDescent="0.2">
      <c r="E3424" s="84"/>
    </row>
    <row r="3425" spans="5:5" x14ac:dyDescent="0.2">
      <c r="E3425" s="84"/>
    </row>
    <row r="3426" spans="5:5" x14ac:dyDescent="0.2">
      <c r="E3426" s="84"/>
    </row>
    <row r="3427" spans="5:5" x14ac:dyDescent="0.2">
      <c r="E3427" s="84"/>
    </row>
    <row r="3428" spans="5:5" x14ac:dyDescent="0.2">
      <c r="E3428" s="84"/>
    </row>
    <row r="3429" spans="5:5" x14ac:dyDescent="0.2">
      <c r="E3429" s="84"/>
    </row>
    <row r="3430" spans="5:5" x14ac:dyDescent="0.2">
      <c r="E3430" s="84"/>
    </row>
    <row r="3431" spans="5:5" x14ac:dyDescent="0.2">
      <c r="E3431" s="84"/>
    </row>
    <row r="3432" spans="5:5" x14ac:dyDescent="0.2">
      <c r="E3432" s="84"/>
    </row>
    <row r="3433" spans="5:5" x14ac:dyDescent="0.2">
      <c r="E3433" s="84"/>
    </row>
    <row r="3434" spans="5:5" x14ac:dyDescent="0.2">
      <c r="E3434" s="84"/>
    </row>
    <row r="3435" spans="5:5" x14ac:dyDescent="0.2">
      <c r="E3435" s="84"/>
    </row>
    <row r="3436" spans="5:5" x14ac:dyDescent="0.2">
      <c r="E3436" s="84"/>
    </row>
    <row r="3437" spans="5:5" x14ac:dyDescent="0.2">
      <c r="E3437" s="84"/>
    </row>
    <row r="3438" spans="5:5" x14ac:dyDescent="0.2">
      <c r="E3438" s="84"/>
    </row>
    <row r="3439" spans="5:5" x14ac:dyDescent="0.2">
      <c r="E3439" s="84"/>
    </row>
    <row r="3440" spans="5:5" x14ac:dyDescent="0.2">
      <c r="E3440" s="84"/>
    </row>
    <row r="3441" spans="5:5" x14ac:dyDescent="0.2">
      <c r="E3441" s="84"/>
    </row>
    <row r="3442" spans="5:5" x14ac:dyDescent="0.2">
      <c r="E3442" s="84"/>
    </row>
    <row r="3443" spans="5:5" x14ac:dyDescent="0.2">
      <c r="E3443" s="84"/>
    </row>
    <row r="3444" spans="5:5" x14ac:dyDescent="0.2">
      <c r="E3444" s="84"/>
    </row>
    <row r="3445" spans="5:5" x14ac:dyDescent="0.2">
      <c r="E3445" s="84"/>
    </row>
    <row r="3446" spans="5:5" x14ac:dyDescent="0.2">
      <c r="E3446" s="84"/>
    </row>
    <row r="3447" spans="5:5" x14ac:dyDescent="0.2">
      <c r="E3447" s="84"/>
    </row>
    <row r="3448" spans="5:5" x14ac:dyDescent="0.2">
      <c r="E3448" s="84"/>
    </row>
    <row r="3449" spans="5:5" x14ac:dyDescent="0.2">
      <c r="E3449" s="84"/>
    </row>
    <row r="3450" spans="5:5" x14ac:dyDescent="0.2">
      <c r="E3450" s="84"/>
    </row>
    <row r="3451" spans="5:5" x14ac:dyDescent="0.2">
      <c r="E3451" s="84"/>
    </row>
    <row r="3452" spans="5:5" x14ac:dyDescent="0.2">
      <c r="E3452" s="84"/>
    </row>
    <row r="3453" spans="5:5" x14ac:dyDescent="0.2">
      <c r="E3453" s="84"/>
    </row>
    <row r="3454" spans="5:5" x14ac:dyDescent="0.2">
      <c r="E3454" s="84"/>
    </row>
    <row r="3455" spans="5:5" x14ac:dyDescent="0.2">
      <c r="E3455" s="84"/>
    </row>
    <row r="3456" spans="5:5" x14ac:dyDescent="0.2">
      <c r="E3456" s="84"/>
    </row>
    <row r="3457" spans="5:5" x14ac:dyDescent="0.2">
      <c r="E3457" s="84"/>
    </row>
    <row r="3458" spans="5:5" x14ac:dyDescent="0.2">
      <c r="E3458" s="84"/>
    </row>
    <row r="3459" spans="5:5" x14ac:dyDescent="0.2">
      <c r="E3459" s="84"/>
    </row>
    <row r="3460" spans="5:5" x14ac:dyDescent="0.2">
      <c r="E3460" s="84"/>
    </row>
    <row r="3461" spans="5:5" x14ac:dyDescent="0.2">
      <c r="E3461" s="84"/>
    </row>
    <row r="3462" spans="5:5" x14ac:dyDescent="0.2">
      <c r="E3462" s="84"/>
    </row>
    <row r="3463" spans="5:5" x14ac:dyDescent="0.2">
      <c r="E3463" s="84"/>
    </row>
    <row r="3464" spans="5:5" x14ac:dyDescent="0.2">
      <c r="E3464" s="84"/>
    </row>
    <row r="3465" spans="5:5" x14ac:dyDescent="0.2">
      <c r="E3465" s="84"/>
    </row>
    <row r="3466" spans="5:5" x14ac:dyDescent="0.2">
      <c r="E3466" s="84"/>
    </row>
    <row r="3467" spans="5:5" x14ac:dyDescent="0.2">
      <c r="E3467" s="84"/>
    </row>
    <row r="3468" spans="5:5" x14ac:dyDescent="0.2">
      <c r="E3468" s="84"/>
    </row>
    <row r="3469" spans="5:5" x14ac:dyDescent="0.2">
      <c r="E3469" s="84"/>
    </row>
    <row r="3470" spans="5:5" x14ac:dyDescent="0.2">
      <c r="E3470" s="84"/>
    </row>
    <row r="3471" spans="5:5" x14ac:dyDescent="0.2">
      <c r="E3471" s="84"/>
    </row>
    <row r="3472" spans="5:5" x14ac:dyDescent="0.2">
      <c r="E3472" s="84"/>
    </row>
    <row r="3473" spans="5:5" x14ac:dyDescent="0.2">
      <c r="E3473" s="84"/>
    </row>
    <row r="3474" spans="5:5" x14ac:dyDescent="0.2">
      <c r="E3474" s="84"/>
    </row>
    <row r="3475" spans="5:5" x14ac:dyDescent="0.2">
      <c r="E3475" s="84"/>
    </row>
    <row r="3476" spans="5:5" x14ac:dyDescent="0.2">
      <c r="E3476" s="84"/>
    </row>
    <row r="3477" spans="5:5" x14ac:dyDescent="0.2">
      <c r="E3477" s="84"/>
    </row>
    <row r="3478" spans="5:5" x14ac:dyDescent="0.2">
      <c r="E3478" s="84"/>
    </row>
    <row r="3479" spans="5:5" x14ac:dyDescent="0.2">
      <c r="E3479" s="84"/>
    </row>
    <row r="3480" spans="5:5" x14ac:dyDescent="0.2">
      <c r="E3480" s="84"/>
    </row>
    <row r="3481" spans="5:5" x14ac:dyDescent="0.2">
      <c r="E3481" s="84"/>
    </row>
    <row r="3482" spans="5:5" x14ac:dyDescent="0.2">
      <c r="E3482" s="84"/>
    </row>
    <row r="3483" spans="5:5" x14ac:dyDescent="0.2">
      <c r="E3483" s="84"/>
    </row>
    <row r="3484" spans="5:5" x14ac:dyDescent="0.2">
      <c r="E3484" s="84"/>
    </row>
    <row r="3485" spans="5:5" x14ac:dyDescent="0.2">
      <c r="E3485" s="84"/>
    </row>
    <row r="3486" spans="5:5" x14ac:dyDescent="0.2">
      <c r="E3486" s="84"/>
    </row>
    <row r="3487" spans="5:5" x14ac:dyDescent="0.2">
      <c r="E3487" s="84"/>
    </row>
    <row r="3488" spans="5:5" x14ac:dyDescent="0.2">
      <c r="E3488" s="84"/>
    </row>
    <row r="3489" spans="5:5" x14ac:dyDescent="0.2">
      <c r="E3489" s="84"/>
    </row>
    <row r="3490" spans="5:5" x14ac:dyDescent="0.2">
      <c r="E3490" s="84"/>
    </row>
    <row r="3491" spans="5:5" x14ac:dyDescent="0.2">
      <c r="E3491" s="84"/>
    </row>
    <row r="3492" spans="5:5" x14ac:dyDescent="0.2">
      <c r="E3492" s="84"/>
    </row>
    <row r="3493" spans="5:5" x14ac:dyDescent="0.2">
      <c r="E3493" s="84"/>
    </row>
    <row r="3494" spans="5:5" x14ac:dyDescent="0.2">
      <c r="E3494" s="84"/>
    </row>
    <row r="3495" spans="5:5" x14ac:dyDescent="0.2">
      <c r="E3495" s="84"/>
    </row>
    <row r="3496" spans="5:5" x14ac:dyDescent="0.2">
      <c r="E3496" s="84"/>
    </row>
    <row r="3497" spans="5:5" x14ac:dyDescent="0.2">
      <c r="E3497" s="84"/>
    </row>
    <row r="3498" spans="5:5" x14ac:dyDescent="0.2">
      <c r="E3498" s="84"/>
    </row>
    <row r="3499" spans="5:5" x14ac:dyDescent="0.2">
      <c r="E3499" s="84"/>
    </row>
    <row r="3500" spans="5:5" x14ac:dyDescent="0.2">
      <c r="E3500" s="84"/>
    </row>
    <row r="3501" spans="5:5" x14ac:dyDescent="0.2">
      <c r="E3501" s="84"/>
    </row>
    <row r="3502" spans="5:5" x14ac:dyDescent="0.2">
      <c r="E3502" s="84"/>
    </row>
    <row r="3503" spans="5:5" x14ac:dyDescent="0.2">
      <c r="E3503" s="84"/>
    </row>
    <row r="3504" spans="5:5" x14ac:dyDescent="0.2">
      <c r="E3504" s="84"/>
    </row>
    <row r="3505" spans="5:5" x14ac:dyDescent="0.2">
      <c r="E3505" s="84"/>
    </row>
    <row r="3506" spans="5:5" x14ac:dyDescent="0.2">
      <c r="E3506" s="84"/>
    </row>
    <row r="3507" spans="5:5" x14ac:dyDescent="0.2">
      <c r="E3507" s="84"/>
    </row>
    <row r="3508" spans="5:5" x14ac:dyDescent="0.2">
      <c r="E3508" s="84"/>
    </row>
    <row r="3509" spans="5:5" x14ac:dyDescent="0.2">
      <c r="E3509" s="84"/>
    </row>
    <row r="3510" spans="5:5" x14ac:dyDescent="0.2">
      <c r="E3510" s="84"/>
    </row>
    <row r="3511" spans="5:5" x14ac:dyDescent="0.2">
      <c r="E3511" s="84"/>
    </row>
    <row r="3512" spans="5:5" x14ac:dyDescent="0.2">
      <c r="E3512" s="84"/>
    </row>
    <row r="3513" spans="5:5" x14ac:dyDescent="0.2">
      <c r="E3513" s="84"/>
    </row>
    <row r="3514" spans="5:5" x14ac:dyDescent="0.2">
      <c r="E3514" s="84"/>
    </row>
    <row r="3515" spans="5:5" x14ac:dyDescent="0.2">
      <c r="E3515" s="84"/>
    </row>
    <row r="3516" spans="5:5" x14ac:dyDescent="0.2">
      <c r="E3516" s="84"/>
    </row>
    <row r="3517" spans="5:5" x14ac:dyDescent="0.2">
      <c r="E3517" s="84"/>
    </row>
    <row r="3518" spans="5:5" x14ac:dyDescent="0.2">
      <c r="E3518" s="84"/>
    </row>
    <row r="3519" spans="5:5" x14ac:dyDescent="0.2">
      <c r="E3519" s="84"/>
    </row>
    <row r="3520" spans="5:5" x14ac:dyDescent="0.2">
      <c r="E3520" s="84"/>
    </row>
    <row r="3521" spans="5:5" x14ac:dyDescent="0.2">
      <c r="E3521" s="84"/>
    </row>
    <row r="3522" spans="5:5" x14ac:dyDescent="0.2">
      <c r="E3522" s="84"/>
    </row>
    <row r="3523" spans="5:5" x14ac:dyDescent="0.2">
      <c r="E3523" s="84"/>
    </row>
    <row r="3524" spans="5:5" x14ac:dyDescent="0.2">
      <c r="E3524" s="84"/>
    </row>
    <row r="3525" spans="5:5" x14ac:dyDescent="0.2">
      <c r="E3525" s="84"/>
    </row>
    <row r="3526" spans="5:5" x14ac:dyDescent="0.2">
      <c r="E3526" s="84"/>
    </row>
    <row r="3527" spans="5:5" x14ac:dyDescent="0.2">
      <c r="E3527" s="84"/>
    </row>
    <row r="3528" spans="5:5" x14ac:dyDescent="0.2">
      <c r="E3528" s="84"/>
    </row>
    <row r="3529" spans="5:5" x14ac:dyDescent="0.2">
      <c r="E3529" s="84"/>
    </row>
    <row r="3530" spans="5:5" x14ac:dyDescent="0.2">
      <c r="E3530" s="84"/>
    </row>
    <row r="3531" spans="5:5" x14ac:dyDescent="0.2">
      <c r="E3531" s="84"/>
    </row>
    <row r="3532" spans="5:5" x14ac:dyDescent="0.2">
      <c r="E3532" s="84"/>
    </row>
    <row r="3533" spans="5:5" x14ac:dyDescent="0.2">
      <c r="E3533" s="84"/>
    </row>
    <row r="3534" spans="5:5" x14ac:dyDescent="0.2">
      <c r="E3534" s="84"/>
    </row>
    <row r="3535" spans="5:5" x14ac:dyDescent="0.2">
      <c r="E3535" s="84"/>
    </row>
    <row r="3536" spans="5:5" x14ac:dyDescent="0.2">
      <c r="E3536" s="84"/>
    </row>
    <row r="3537" spans="5:5" x14ac:dyDescent="0.2">
      <c r="E3537" s="84"/>
    </row>
    <row r="3538" spans="5:5" x14ac:dyDescent="0.2">
      <c r="E3538" s="84"/>
    </row>
    <row r="3539" spans="5:5" x14ac:dyDescent="0.2">
      <c r="E3539" s="84"/>
    </row>
    <row r="3540" spans="5:5" x14ac:dyDescent="0.2">
      <c r="E3540" s="84"/>
    </row>
    <row r="3541" spans="5:5" x14ac:dyDescent="0.2">
      <c r="E3541" s="84"/>
    </row>
    <row r="3542" spans="5:5" x14ac:dyDescent="0.2">
      <c r="E3542" s="84"/>
    </row>
    <row r="3543" spans="5:5" x14ac:dyDescent="0.2">
      <c r="E3543" s="84"/>
    </row>
    <row r="3544" spans="5:5" x14ac:dyDescent="0.2">
      <c r="E3544" s="84"/>
    </row>
    <row r="3545" spans="5:5" x14ac:dyDescent="0.2">
      <c r="E3545" s="84"/>
    </row>
    <row r="3546" spans="5:5" x14ac:dyDescent="0.2">
      <c r="E3546" s="84"/>
    </row>
    <row r="3547" spans="5:5" x14ac:dyDescent="0.2">
      <c r="E3547" s="84"/>
    </row>
    <row r="3548" spans="5:5" x14ac:dyDescent="0.2">
      <c r="E3548" s="84"/>
    </row>
    <row r="3549" spans="5:5" x14ac:dyDescent="0.2">
      <c r="E3549" s="84"/>
    </row>
    <row r="3550" spans="5:5" x14ac:dyDescent="0.2">
      <c r="E3550" s="84"/>
    </row>
    <row r="3551" spans="5:5" x14ac:dyDescent="0.2">
      <c r="E3551" s="84"/>
    </row>
    <row r="3552" spans="5:5" x14ac:dyDescent="0.2">
      <c r="E3552" s="84"/>
    </row>
    <row r="3553" spans="5:5" x14ac:dyDescent="0.2">
      <c r="E3553" s="84"/>
    </row>
    <row r="3554" spans="5:5" x14ac:dyDescent="0.2">
      <c r="E3554" s="84"/>
    </row>
    <row r="3555" spans="5:5" x14ac:dyDescent="0.2">
      <c r="E3555" s="84"/>
    </row>
    <row r="3556" spans="5:5" x14ac:dyDescent="0.2">
      <c r="E3556" s="84"/>
    </row>
    <row r="3557" spans="5:5" x14ac:dyDescent="0.2">
      <c r="E3557" s="84"/>
    </row>
    <row r="3558" spans="5:5" x14ac:dyDescent="0.2">
      <c r="E3558" s="84"/>
    </row>
    <row r="3559" spans="5:5" x14ac:dyDescent="0.2">
      <c r="E3559" s="84"/>
    </row>
    <row r="3560" spans="5:5" x14ac:dyDescent="0.2">
      <c r="E3560" s="84"/>
    </row>
    <row r="3561" spans="5:5" x14ac:dyDescent="0.2">
      <c r="E3561" s="84"/>
    </row>
    <row r="3562" spans="5:5" x14ac:dyDescent="0.2">
      <c r="E3562" s="84"/>
    </row>
    <row r="3563" spans="5:5" x14ac:dyDescent="0.2">
      <c r="E3563" s="84"/>
    </row>
    <row r="3564" spans="5:5" x14ac:dyDescent="0.2">
      <c r="E3564" s="84"/>
    </row>
    <row r="3565" spans="5:5" x14ac:dyDescent="0.2">
      <c r="E3565" s="84"/>
    </row>
    <row r="3566" spans="5:5" x14ac:dyDescent="0.2">
      <c r="E3566" s="84"/>
    </row>
    <row r="3567" spans="5:5" x14ac:dyDescent="0.2">
      <c r="E3567" s="84"/>
    </row>
    <row r="3568" spans="5:5" x14ac:dyDescent="0.2">
      <c r="E3568" s="84"/>
    </row>
    <row r="3569" spans="5:5" x14ac:dyDescent="0.2">
      <c r="E3569" s="84"/>
    </row>
    <row r="3570" spans="5:5" x14ac:dyDescent="0.2">
      <c r="E3570" s="84"/>
    </row>
    <row r="3571" spans="5:5" x14ac:dyDescent="0.2">
      <c r="E3571" s="84"/>
    </row>
    <row r="3572" spans="5:5" x14ac:dyDescent="0.2">
      <c r="E3572" s="84"/>
    </row>
    <row r="3573" spans="5:5" x14ac:dyDescent="0.2">
      <c r="E3573" s="84"/>
    </row>
    <row r="3574" spans="5:5" x14ac:dyDescent="0.2">
      <c r="E3574" s="84"/>
    </row>
    <row r="3575" spans="5:5" x14ac:dyDescent="0.2">
      <c r="E3575" s="84"/>
    </row>
    <row r="3576" spans="5:5" x14ac:dyDescent="0.2">
      <c r="E3576" s="84"/>
    </row>
    <row r="3577" spans="5:5" x14ac:dyDescent="0.2">
      <c r="E3577" s="84"/>
    </row>
    <row r="3578" spans="5:5" x14ac:dyDescent="0.2">
      <c r="E3578" s="84"/>
    </row>
    <row r="3579" spans="5:5" x14ac:dyDescent="0.2">
      <c r="E3579" s="84"/>
    </row>
    <row r="3580" spans="5:5" x14ac:dyDescent="0.2">
      <c r="E3580" s="84"/>
    </row>
    <row r="3581" spans="5:5" x14ac:dyDescent="0.2">
      <c r="E3581" s="84"/>
    </row>
    <row r="3582" spans="5:5" x14ac:dyDescent="0.2">
      <c r="E3582" s="84"/>
    </row>
    <row r="3583" spans="5:5" x14ac:dyDescent="0.2">
      <c r="E3583" s="84"/>
    </row>
    <row r="3584" spans="5:5" x14ac:dyDescent="0.2">
      <c r="E3584" s="84"/>
    </row>
    <row r="3585" spans="5:5" x14ac:dyDescent="0.2">
      <c r="E3585" s="84"/>
    </row>
    <row r="3586" spans="5:5" x14ac:dyDescent="0.2">
      <c r="E3586" s="84"/>
    </row>
    <row r="3587" spans="5:5" x14ac:dyDescent="0.2">
      <c r="E3587" s="84"/>
    </row>
    <row r="3588" spans="5:5" x14ac:dyDescent="0.2">
      <c r="E3588" s="84"/>
    </row>
    <row r="3589" spans="5:5" x14ac:dyDescent="0.2">
      <c r="E3589" s="84"/>
    </row>
    <row r="3590" spans="5:5" x14ac:dyDescent="0.2">
      <c r="E3590" s="84"/>
    </row>
    <row r="3591" spans="5:5" x14ac:dyDescent="0.2">
      <c r="E3591" s="84"/>
    </row>
    <row r="3592" spans="5:5" x14ac:dyDescent="0.2">
      <c r="E3592" s="84"/>
    </row>
    <row r="3593" spans="5:5" x14ac:dyDescent="0.2">
      <c r="E3593" s="84"/>
    </row>
    <row r="3594" spans="5:5" x14ac:dyDescent="0.2">
      <c r="E3594" s="84"/>
    </row>
    <row r="3595" spans="5:5" x14ac:dyDescent="0.2">
      <c r="E3595" s="84"/>
    </row>
    <row r="3596" spans="5:5" x14ac:dyDescent="0.2">
      <c r="E3596" s="84"/>
    </row>
    <row r="3597" spans="5:5" x14ac:dyDescent="0.2">
      <c r="E3597" s="84"/>
    </row>
    <row r="3598" spans="5:5" x14ac:dyDescent="0.2">
      <c r="E3598" s="84"/>
    </row>
    <row r="3599" spans="5:5" x14ac:dyDescent="0.2">
      <c r="E3599" s="84"/>
    </row>
    <row r="3600" spans="5:5" x14ac:dyDescent="0.2">
      <c r="E3600" s="84"/>
    </row>
    <row r="3601" spans="5:5" x14ac:dyDescent="0.2">
      <c r="E3601" s="84"/>
    </row>
    <row r="3602" spans="5:5" x14ac:dyDescent="0.2">
      <c r="E3602" s="84"/>
    </row>
    <row r="3603" spans="5:5" x14ac:dyDescent="0.2">
      <c r="E3603" s="84"/>
    </row>
    <row r="3604" spans="5:5" x14ac:dyDescent="0.2">
      <c r="E3604" s="84"/>
    </row>
    <row r="3605" spans="5:5" x14ac:dyDescent="0.2">
      <c r="E3605" s="84"/>
    </row>
    <row r="3606" spans="5:5" x14ac:dyDescent="0.2">
      <c r="E3606" s="84"/>
    </row>
    <row r="3607" spans="5:5" x14ac:dyDescent="0.2">
      <c r="E3607" s="84"/>
    </row>
    <row r="3608" spans="5:5" x14ac:dyDescent="0.2">
      <c r="E3608" s="84"/>
    </row>
    <row r="3609" spans="5:5" x14ac:dyDescent="0.2">
      <c r="E3609" s="84"/>
    </row>
    <row r="3610" spans="5:5" x14ac:dyDescent="0.2">
      <c r="E3610" s="84"/>
    </row>
    <row r="3611" spans="5:5" x14ac:dyDescent="0.2">
      <c r="E3611" s="84"/>
    </row>
    <row r="3612" spans="5:5" x14ac:dyDescent="0.2">
      <c r="E3612" s="84"/>
    </row>
    <row r="3613" spans="5:5" x14ac:dyDescent="0.2">
      <c r="E3613" s="84"/>
    </row>
    <row r="3614" spans="5:5" x14ac:dyDescent="0.2">
      <c r="E3614" s="84"/>
    </row>
    <row r="3615" spans="5:5" x14ac:dyDescent="0.2">
      <c r="E3615" s="84"/>
    </row>
    <row r="3616" spans="5:5" x14ac:dyDescent="0.2">
      <c r="E3616" s="84"/>
    </row>
    <row r="3617" spans="5:5" x14ac:dyDescent="0.2">
      <c r="E3617" s="84"/>
    </row>
    <row r="3618" spans="5:5" x14ac:dyDescent="0.2">
      <c r="E3618" s="84"/>
    </row>
    <row r="3619" spans="5:5" x14ac:dyDescent="0.2">
      <c r="E3619" s="84"/>
    </row>
    <row r="3620" spans="5:5" x14ac:dyDescent="0.2">
      <c r="E3620" s="84"/>
    </row>
    <row r="3621" spans="5:5" x14ac:dyDescent="0.2">
      <c r="E3621" s="84"/>
    </row>
    <row r="3622" spans="5:5" x14ac:dyDescent="0.2">
      <c r="E3622" s="84"/>
    </row>
    <row r="3623" spans="5:5" x14ac:dyDescent="0.2">
      <c r="E3623" s="84"/>
    </row>
    <row r="3624" spans="5:5" x14ac:dyDescent="0.2">
      <c r="E3624" s="84"/>
    </row>
    <row r="3625" spans="5:5" x14ac:dyDescent="0.2">
      <c r="E3625" s="84"/>
    </row>
    <row r="3626" spans="5:5" x14ac:dyDescent="0.2">
      <c r="E3626" s="84"/>
    </row>
    <row r="3627" spans="5:5" x14ac:dyDescent="0.2">
      <c r="E3627" s="84"/>
    </row>
    <row r="3628" spans="5:5" x14ac:dyDescent="0.2">
      <c r="E3628" s="84"/>
    </row>
    <row r="3629" spans="5:5" x14ac:dyDescent="0.2">
      <c r="E3629" s="84"/>
    </row>
    <row r="3630" spans="5:5" x14ac:dyDescent="0.2">
      <c r="E3630" s="84"/>
    </row>
    <row r="3631" spans="5:5" x14ac:dyDescent="0.2">
      <c r="E3631" s="84"/>
    </row>
    <row r="3632" spans="5:5" x14ac:dyDescent="0.2">
      <c r="E3632" s="84"/>
    </row>
    <row r="3633" spans="5:5" x14ac:dyDescent="0.2">
      <c r="E3633" s="84"/>
    </row>
    <row r="3634" spans="5:5" x14ac:dyDescent="0.2">
      <c r="E3634" s="84"/>
    </row>
    <row r="3635" spans="5:5" x14ac:dyDescent="0.2">
      <c r="E3635" s="84"/>
    </row>
    <row r="3636" spans="5:5" x14ac:dyDescent="0.2">
      <c r="E3636" s="84"/>
    </row>
    <row r="3637" spans="5:5" x14ac:dyDescent="0.2">
      <c r="E3637" s="84"/>
    </row>
    <row r="3638" spans="5:5" x14ac:dyDescent="0.2">
      <c r="E3638" s="84"/>
    </row>
    <row r="3639" spans="5:5" x14ac:dyDescent="0.2">
      <c r="E3639" s="84"/>
    </row>
    <row r="3640" spans="5:5" x14ac:dyDescent="0.2">
      <c r="E3640" s="84"/>
    </row>
    <row r="3641" spans="5:5" x14ac:dyDescent="0.2">
      <c r="E3641" s="84"/>
    </row>
    <row r="3642" spans="5:5" x14ac:dyDescent="0.2">
      <c r="E3642" s="84"/>
    </row>
    <row r="3643" spans="5:5" x14ac:dyDescent="0.2">
      <c r="E3643" s="84"/>
    </row>
    <row r="3644" spans="5:5" x14ac:dyDescent="0.2">
      <c r="E3644" s="84"/>
    </row>
    <row r="3645" spans="5:5" x14ac:dyDescent="0.2">
      <c r="E3645" s="84"/>
    </row>
    <row r="3646" spans="5:5" x14ac:dyDescent="0.2">
      <c r="E3646" s="84"/>
    </row>
    <row r="3647" spans="5:5" x14ac:dyDescent="0.2">
      <c r="E3647" s="84"/>
    </row>
    <row r="3648" spans="5:5" x14ac:dyDescent="0.2">
      <c r="E3648" s="84"/>
    </row>
    <row r="3649" spans="5:5" x14ac:dyDescent="0.2">
      <c r="E3649" s="84"/>
    </row>
    <row r="3650" spans="5:5" x14ac:dyDescent="0.2">
      <c r="E3650" s="84"/>
    </row>
    <row r="3651" spans="5:5" x14ac:dyDescent="0.2">
      <c r="E3651" s="84"/>
    </row>
    <row r="3652" spans="5:5" x14ac:dyDescent="0.2">
      <c r="E3652" s="84"/>
    </row>
    <row r="3653" spans="5:5" x14ac:dyDescent="0.2">
      <c r="E3653" s="84"/>
    </row>
    <row r="3654" spans="5:5" x14ac:dyDescent="0.2">
      <c r="E3654" s="84"/>
    </row>
    <row r="3655" spans="5:5" x14ac:dyDescent="0.2">
      <c r="E3655" s="84"/>
    </row>
    <row r="3656" spans="5:5" x14ac:dyDescent="0.2">
      <c r="E3656" s="84"/>
    </row>
    <row r="3657" spans="5:5" x14ac:dyDescent="0.2">
      <c r="E3657" s="84"/>
    </row>
    <row r="3658" spans="5:5" x14ac:dyDescent="0.2">
      <c r="E3658" s="84"/>
    </row>
    <row r="3659" spans="5:5" x14ac:dyDescent="0.2">
      <c r="E3659" s="84"/>
    </row>
    <row r="3660" spans="5:5" x14ac:dyDescent="0.2">
      <c r="E3660" s="84"/>
    </row>
    <row r="3661" spans="5:5" x14ac:dyDescent="0.2">
      <c r="E3661" s="84"/>
    </row>
    <row r="3662" spans="5:5" x14ac:dyDescent="0.2">
      <c r="E3662" s="84"/>
    </row>
    <row r="3663" spans="5:5" x14ac:dyDescent="0.2">
      <c r="E3663" s="84"/>
    </row>
    <row r="3664" spans="5:5" x14ac:dyDescent="0.2">
      <c r="E3664" s="84"/>
    </row>
    <row r="3665" spans="5:5" x14ac:dyDescent="0.2">
      <c r="E3665" s="84"/>
    </row>
    <row r="3666" spans="5:5" x14ac:dyDescent="0.2">
      <c r="E3666" s="84"/>
    </row>
    <row r="3667" spans="5:5" x14ac:dyDescent="0.2">
      <c r="E3667" s="84"/>
    </row>
    <row r="3668" spans="5:5" x14ac:dyDescent="0.2">
      <c r="E3668" s="84"/>
    </row>
    <row r="3669" spans="5:5" x14ac:dyDescent="0.2">
      <c r="E3669" s="84"/>
    </row>
    <row r="3670" spans="5:5" x14ac:dyDescent="0.2">
      <c r="E3670" s="84"/>
    </row>
    <row r="3671" spans="5:5" x14ac:dyDescent="0.2">
      <c r="E3671" s="84"/>
    </row>
    <row r="3672" spans="5:5" x14ac:dyDescent="0.2">
      <c r="E3672" s="84"/>
    </row>
    <row r="3673" spans="5:5" x14ac:dyDescent="0.2">
      <c r="E3673" s="84"/>
    </row>
    <row r="3674" spans="5:5" x14ac:dyDescent="0.2">
      <c r="E3674" s="84"/>
    </row>
    <row r="3675" spans="5:5" x14ac:dyDescent="0.2">
      <c r="E3675" s="84"/>
    </row>
    <row r="3676" spans="5:5" x14ac:dyDescent="0.2">
      <c r="E3676" s="84"/>
    </row>
    <row r="3677" spans="5:5" x14ac:dyDescent="0.2">
      <c r="E3677" s="84"/>
    </row>
    <row r="3678" spans="5:5" x14ac:dyDescent="0.2">
      <c r="E3678" s="84"/>
    </row>
    <row r="3679" spans="5:5" x14ac:dyDescent="0.2">
      <c r="E3679" s="84"/>
    </row>
    <row r="3680" spans="5:5" x14ac:dyDescent="0.2">
      <c r="E3680" s="84"/>
    </row>
    <row r="3681" spans="5:5" x14ac:dyDescent="0.2">
      <c r="E3681" s="84"/>
    </row>
    <row r="3682" spans="5:5" x14ac:dyDescent="0.2">
      <c r="E3682" s="84"/>
    </row>
    <row r="3683" spans="5:5" x14ac:dyDescent="0.2">
      <c r="E3683" s="84"/>
    </row>
    <row r="3684" spans="5:5" x14ac:dyDescent="0.2">
      <c r="E3684" s="84"/>
    </row>
    <row r="3685" spans="5:5" x14ac:dyDescent="0.2">
      <c r="E3685" s="84"/>
    </row>
    <row r="3686" spans="5:5" x14ac:dyDescent="0.2">
      <c r="E3686" s="84"/>
    </row>
    <row r="3687" spans="5:5" x14ac:dyDescent="0.2">
      <c r="E3687" s="84"/>
    </row>
    <row r="3688" spans="5:5" x14ac:dyDescent="0.2">
      <c r="E3688" s="84"/>
    </row>
    <row r="3689" spans="5:5" x14ac:dyDescent="0.2">
      <c r="E3689" s="84"/>
    </row>
    <row r="3690" spans="5:5" x14ac:dyDescent="0.2">
      <c r="E3690" s="84"/>
    </row>
    <row r="3691" spans="5:5" x14ac:dyDescent="0.2">
      <c r="E3691" s="84"/>
    </row>
    <row r="3692" spans="5:5" x14ac:dyDescent="0.2">
      <c r="E3692" s="84"/>
    </row>
    <row r="3693" spans="5:5" x14ac:dyDescent="0.2">
      <c r="E3693" s="84"/>
    </row>
    <row r="3694" spans="5:5" x14ac:dyDescent="0.2">
      <c r="E3694" s="84"/>
    </row>
    <row r="3695" spans="5:5" x14ac:dyDescent="0.2">
      <c r="E3695" s="84"/>
    </row>
    <row r="3696" spans="5:5" x14ac:dyDescent="0.2">
      <c r="E3696" s="84"/>
    </row>
    <row r="3697" spans="5:5" x14ac:dyDescent="0.2">
      <c r="E3697" s="84"/>
    </row>
    <row r="3698" spans="5:5" x14ac:dyDescent="0.2">
      <c r="E3698" s="84"/>
    </row>
    <row r="3699" spans="5:5" x14ac:dyDescent="0.2">
      <c r="E3699" s="84"/>
    </row>
    <row r="3700" spans="5:5" x14ac:dyDescent="0.2">
      <c r="E3700" s="84"/>
    </row>
    <row r="3701" spans="5:5" x14ac:dyDescent="0.2">
      <c r="E3701" s="84"/>
    </row>
    <row r="3702" spans="5:5" x14ac:dyDescent="0.2">
      <c r="E3702" s="84"/>
    </row>
    <row r="3703" spans="5:5" x14ac:dyDescent="0.2">
      <c r="E3703" s="84"/>
    </row>
    <row r="3704" spans="5:5" x14ac:dyDescent="0.2">
      <c r="E3704" s="84"/>
    </row>
    <row r="3705" spans="5:5" x14ac:dyDescent="0.2">
      <c r="E3705" s="84"/>
    </row>
    <row r="3706" spans="5:5" x14ac:dyDescent="0.2">
      <c r="E3706" s="84"/>
    </row>
    <row r="3707" spans="5:5" x14ac:dyDescent="0.2">
      <c r="E3707" s="84"/>
    </row>
    <row r="3708" spans="5:5" x14ac:dyDescent="0.2">
      <c r="E3708" s="84"/>
    </row>
    <row r="3709" spans="5:5" x14ac:dyDescent="0.2">
      <c r="E3709" s="84"/>
    </row>
    <row r="3710" spans="5:5" x14ac:dyDescent="0.2">
      <c r="E3710" s="84"/>
    </row>
    <row r="3711" spans="5:5" x14ac:dyDescent="0.2">
      <c r="E3711" s="84"/>
    </row>
    <row r="3712" spans="5:5" x14ac:dyDescent="0.2">
      <c r="E3712" s="84"/>
    </row>
    <row r="3713" spans="5:5" x14ac:dyDescent="0.2">
      <c r="E3713" s="84"/>
    </row>
    <row r="3714" spans="5:5" x14ac:dyDescent="0.2">
      <c r="E3714" s="84"/>
    </row>
    <row r="3715" spans="5:5" x14ac:dyDescent="0.2">
      <c r="E3715" s="84"/>
    </row>
    <row r="3716" spans="5:5" x14ac:dyDescent="0.2">
      <c r="E3716" s="84"/>
    </row>
    <row r="3717" spans="5:5" x14ac:dyDescent="0.2">
      <c r="E3717" s="84"/>
    </row>
    <row r="3718" spans="5:5" x14ac:dyDescent="0.2">
      <c r="E3718" s="84"/>
    </row>
    <row r="3719" spans="5:5" x14ac:dyDescent="0.2">
      <c r="E3719" s="84"/>
    </row>
    <row r="3720" spans="5:5" x14ac:dyDescent="0.2">
      <c r="E3720" s="84"/>
    </row>
    <row r="3721" spans="5:5" x14ac:dyDescent="0.2">
      <c r="E3721" s="84"/>
    </row>
    <row r="3722" spans="5:5" x14ac:dyDescent="0.2">
      <c r="E3722" s="84"/>
    </row>
    <row r="3723" spans="5:5" x14ac:dyDescent="0.2">
      <c r="E3723" s="84"/>
    </row>
    <row r="3724" spans="5:5" x14ac:dyDescent="0.2">
      <c r="E3724" s="84"/>
    </row>
    <row r="3725" spans="5:5" x14ac:dyDescent="0.2">
      <c r="E3725" s="84"/>
    </row>
    <row r="3726" spans="5:5" x14ac:dyDescent="0.2">
      <c r="E3726" s="84"/>
    </row>
    <row r="3727" spans="5:5" x14ac:dyDescent="0.2">
      <c r="E3727" s="84"/>
    </row>
    <row r="3728" spans="5:5" x14ac:dyDescent="0.2">
      <c r="E3728" s="84"/>
    </row>
    <row r="3729" spans="5:5" x14ac:dyDescent="0.2">
      <c r="E3729" s="84"/>
    </row>
    <row r="3730" spans="5:5" x14ac:dyDescent="0.2">
      <c r="E3730" s="84"/>
    </row>
    <row r="3731" spans="5:5" x14ac:dyDescent="0.2">
      <c r="E3731" s="84"/>
    </row>
    <row r="3732" spans="5:5" x14ac:dyDescent="0.2">
      <c r="E3732" s="84"/>
    </row>
    <row r="3733" spans="5:5" x14ac:dyDescent="0.2">
      <c r="E3733" s="84"/>
    </row>
    <row r="3734" spans="5:5" x14ac:dyDescent="0.2">
      <c r="E3734" s="84"/>
    </row>
    <row r="3735" spans="5:5" x14ac:dyDescent="0.2">
      <c r="E3735" s="84"/>
    </row>
    <row r="3736" spans="5:5" x14ac:dyDescent="0.2">
      <c r="E3736" s="84"/>
    </row>
    <row r="3737" spans="5:5" x14ac:dyDescent="0.2">
      <c r="E3737" s="84"/>
    </row>
    <row r="3738" spans="5:5" x14ac:dyDescent="0.2">
      <c r="E3738" s="84"/>
    </row>
    <row r="3739" spans="5:5" x14ac:dyDescent="0.2">
      <c r="E3739" s="84"/>
    </row>
    <row r="3740" spans="5:5" x14ac:dyDescent="0.2">
      <c r="E3740" s="84"/>
    </row>
    <row r="3741" spans="5:5" x14ac:dyDescent="0.2">
      <c r="E3741" s="84"/>
    </row>
    <row r="3742" spans="5:5" x14ac:dyDescent="0.2">
      <c r="E3742" s="84"/>
    </row>
    <row r="3743" spans="5:5" x14ac:dyDescent="0.2">
      <c r="E3743" s="84"/>
    </row>
    <row r="3744" spans="5:5" x14ac:dyDescent="0.2">
      <c r="E3744" s="84"/>
    </row>
    <row r="3745" spans="5:5" x14ac:dyDescent="0.2">
      <c r="E3745" s="84"/>
    </row>
    <row r="3746" spans="5:5" x14ac:dyDescent="0.2">
      <c r="E3746" s="84"/>
    </row>
    <row r="3747" spans="5:5" x14ac:dyDescent="0.2">
      <c r="E3747" s="84"/>
    </row>
    <row r="3748" spans="5:5" x14ac:dyDescent="0.2">
      <c r="E3748" s="84"/>
    </row>
    <row r="3749" spans="5:5" x14ac:dyDescent="0.2">
      <c r="E3749" s="84"/>
    </row>
    <row r="3750" spans="5:5" x14ac:dyDescent="0.2">
      <c r="E3750" s="84"/>
    </row>
    <row r="3751" spans="5:5" x14ac:dyDescent="0.2">
      <c r="E3751" s="84"/>
    </row>
    <row r="3752" spans="5:5" x14ac:dyDescent="0.2">
      <c r="E3752" s="84"/>
    </row>
    <row r="3753" spans="5:5" x14ac:dyDescent="0.2">
      <c r="E3753" s="84"/>
    </row>
    <row r="3754" spans="5:5" x14ac:dyDescent="0.2">
      <c r="E3754" s="84"/>
    </row>
    <row r="3755" spans="5:5" x14ac:dyDescent="0.2">
      <c r="E3755" s="84"/>
    </row>
    <row r="3756" spans="5:5" x14ac:dyDescent="0.2">
      <c r="E3756" s="84"/>
    </row>
    <row r="3757" spans="5:5" x14ac:dyDescent="0.2">
      <c r="E3757" s="84"/>
    </row>
    <row r="3758" spans="5:5" x14ac:dyDescent="0.2">
      <c r="E3758" s="84"/>
    </row>
    <row r="3759" spans="5:5" x14ac:dyDescent="0.2">
      <c r="E3759" s="84"/>
    </row>
    <row r="3760" spans="5:5" x14ac:dyDescent="0.2">
      <c r="E3760" s="84"/>
    </row>
    <row r="3761" spans="5:5" x14ac:dyDescent="0.2">
      <c r="E3761" s="84"/>
    </row>
    <row r="3762" spans="5:5" x14ac:dyDescent="0.2">
      <c r="E3762" s="84"/>
    </row>
    <row r="3763" spans="5:5" x14ac:dyDescent="0.2">
      <c r="E3763" s="84"/>
    </row>
    <row r="3764" spans="5:5" x14ac:dyDescent="0.2">
      <c r="E3764" s="84"/>
    </row>
    <row r="3765" spans="5:5" x14ac:dyDescent="0.2">
      <c r="E3765" s="84"/>
    </row>
    <row r="3766" spans="5:5" x14ac:dyDescent="0.2">
      <c r="E3766" s="84"/>
    </row>
    <row r="3767" spans="5:5" x14ac:dyDescent="0.2">
      <c r="E3767" s="84"/>
    </row>
    <row r="3768" spans="5:5" x14ac:dyDescent="0.2">
      <c r="E3768" s="84"/>
    </row>
    <row r="3769" spans="5:5" x14ac:dyDescent="0.2">
      <c r="E3769" s="84"/>
    </row>
    <row r="3770" spans="5:5" x14ac:dyDescent="0.2">
      <c r="E3770" s="84"/>
    </row>
    <row r="3771" spans="5:5" x14ac:dyDescent="0.2">
      <c r="E3771" s="84"/>
    </row>
    <row r="3772" spans="5:5" x14ac:dyDescent="0.2">
      <c r="E3772" s="84"/>
    </row>
    <row r="3773" spans="5:5" x14ac:dyDescent="0.2">
      <c r="E3773" s="84"/>
    </row>
    <row r="3774" spans="5:5" x14ac:dyDescent="0.2">
      <c r="E3774" s="84"/>
    </row>
    <row r="3775" spans="5:5" x14ac:dyDescent="0.2">
      <c r="E3775" s="84"/>
    </row>
    <row r="3776" spans="5:5" x14ac:dyDescent="0.2">
      <c r="E3776" s="84"/>
    </row>
    <row r="3777" spans="5:5" x14ac:dyDescent="0.2">
      <c r="E3777" s="84"/>
    </row>
    <row r="3778" spans="5:5" x14ac:dyDescent="0.2">
      <c r="E3778" s="84"/>
    </row>
    <row r="3779" spans="5:5" x14ac:dyDescent="0.2">
      <c r="E3779" s="84"/>
    </row>
    <row r="3780" spans="5:5" x14ac:dyDescent="0.2">
      <c r="E3780" s="84"/>
    </row>
    <row r="3781" spans="5:5" x14ac:dyDescent="0.2">
      <c r="E3781" s="84"/>
    </row>
    <row r="3782" spans="5:5" x14ac:dyDescent="0.2">
      <c r="E3782" s="84"/>
    </row>
    <row r="3783" spans="5:5" x14ac:dyDescent="0.2">
      <c r="E3783" s="84"/>
    </row>
    <row r="3784" spans="5:5" x14ac:dyDescent="0.2">
      <c r="E3784" s="84"/>
    </row>
    <row r="3785" spans="5:5" x14ac:dyDescent="0.2">
      <c r="E3785" s="84"/>
    </row>
    <row r="3786" spans="5:5" x14ac:dyDescent="0.2">
      <c r="E3786" s="84"/>
    </row>
    <row r="3787" spans="5:5" x14ac:dyDescent="0.2">
      <c r="E3787" s="84"/>
    </row>
    <row r="3788" spans="5:5" x14ac:dyDescent="0.2">
      <c r="E3788" s="84"/>
    </row>
    <row r="3789" spans="5:5" x14ac:dyDescent="0.2">
      <c r="E3789" s="84"/>
    </row>
    <row r="3790" spans="5:5" x14ac:dyDescent="0.2">
      <c r="E3790" s="84"/>
    </row>
    <row r="3791" spans="5:5" x14ac:dyDescent="0.2">
      <c r="E3791" s="84"/>
    </row>
    <row r="3792" spans="5:5" x14ac:dyDescent="0.2">
      <c r="E3792" s="84"/>
    </row>
    <row r="3793" spans="5:5" x14ac:dyDescent="0.2">
      <c r="E3793" s="84"/>
    </row>
    <row r="3794" spans="5:5" x14ac:dyDescent="0.2">
      <c r="E3794" s="84"/>
    </row>
    <row r="3795" spans="5:5" x14ac:dyDescent="0.2">
      <c r="E3795" s="84"/>
    </row>
    <row r="3796" spans="5:5" x14ac:dyDescent="0.2">
      <c r="E3796" s="84"/>
    </row>
    <row r="3797" spans="5:5" x14ac:dyDescent="0.2">
      <c r="E3797" s="84"/>
    </row>
    <row r="3798" spans="5:5" x14ac:dyDescent="0.2">
      <c r="E3798" s="84"/>
    </row>
    <row r="3799" spans="5:5" x14ac:dyDescent="0.2">
      <c r="E3799" s="84"/>
    </row>
    <row r="3800" spans="5:5" x14ac:dyDescent="0.2">
      <c r="E3800" s="84"/>
    </row>
    <row r="3801" spans="5:5" x14ac:dyDescent="0.2">
      <c r="E3801" s="84"/>
    </row>
    <row r="3802" spans="5:5" x14ac:dyDescent="0.2">
      <c r="E3802" s="84"/>
    </row>
    <row r="3803" spans="5:5" x14ac:dyDescent="0.2">
      <c r="E3803" s="84"/>
    </row>
    <row r="3804" spans="5:5" x14ac:dyDescent="0.2">
      <c r="E3804" s="84"/>
    </row>
    <row r="3805" spans="5:5" x14ac:dyDescent="0.2">
      <c r="E3805" s="84"/>
    </row>
    <row r="3806" spans="5:5" x14ac:dyDescent="0.2">
      <c r="E3806" s="84"/>
    </row>
    <row r="3807" spans="5:5" x14ac:dyDescent="0.2">
      <c r="E3807" s="84"/>
    </row>
    <row r="3808" spans="5:5" x14ac:dyDescent="0.2">
      <c r="E3808" s="84"/>
    </row>
    <row r="3809" spans="5:5" x14ac:dyDescent="0.2">
      <c r="E3809" s="84"/>
    </row>
    <row r="3810" spans="5:5" x14ac:dyDescent="0.2">
      <c r="E3810" s="84"/>
    </row>
    <row r="3811" spans="5:5" x14ac:dyDescent="0.2">
      <c r="E3811" s="84"/>
    </row>
    <row r="3812" spans="5:5" x14ac:dyDescent="0.2">
      <c r="E3812" s="84"/>
    </row>
    <row r="3813" spans="5:5" x14ac:dyDescent="0.2">
      <c r="E3813" s="84"/>
    </row>
    <row r="3814" spans="5:5" x14ac:dyDescent="0.2">
      <c r="E3814" s="84"/>
    </row>
    <row r="3815" spans="5:5" x14ac:dyDescent="0.2">
      <c r="E3815" s="84"/>
    </row>
    <row r="3816" spans="5:5" x14ac:dyDescent="0.2">
      <c r="E3816" s="84"/>
    </row>
    <row r="3817" spans="5:5" x14ac:dyDescent="0.2">
      <c r="E3817" s="84"/>
    </row>
    <row r="3818" spans="5:5" x14ac:dyDescent="0.2">
      <c r="E3818" s="84"/>
    </row>
    <row r="3819" spans="5:5" x14ac:dyDescent="0.2">
      <c r="E3819" s="84"/>
    </row>
    <row r="3820" spans="5:5" x14ac:dyDescent="0.2">
      <c r="E3820" s="84"/>
    </row>
    <row r="3821" spans="5:5" x14ac:dyDescent="0.2">
      <c r="E3821" s="84"/>
    </row>
    <row r="3822" spans="5:5" x14ac:dyDescent="0.2">
      <c r="E3822" s="84"/>
    </row>
    <row r="3823" spans="5:5" x14ac:dyDescent="0.2">
      <c r="E3823" s="84"/>
    </row>
    <row r="3824" spans="5:5" x14ac:dyDescent="0.2">
      <c r="E3824" s="84"/>
    </row>
    <row r="3825" spans="5:5" x14ac:dyDescent="0.2">
      <c r="E3825" s="84"/>
    </row>
    <row r="3826" spans="5:5" x14ac:dyDescent="0.2">
      <c r="E3826" s="84"/>
    </row>
    <row r="3827" spans="5:5" x14ac:dyDescent="0.2">
      <c r="E3827" s="84"/>
    </row>
    <row r="3828" spans="5:5" x14ac:dyDescent="0.2">
      <c r="E3828" s="84"/>
    </row>
    <row r="3829" spans="5:5" x14ac:dyDescent="0.2">
      <c r="E3829" s="84"/>
    </row>
    <row r="3830" spans="5:5" x14ac:dyDescent="0.2">
      <c r="E3830" s="84"/>
    </row>
    <row r="3831" spans="5:5" x14ac:dyDescent="0.2">
      <c r="E3831" s="84"/>
    </row>
    <row r="3832" spans="5:5" x14ac:dyDescent="0.2">
      <c r="E3832" s="84"/>
    </row>
    <row r="3833" spans="5:5" x14ac:dyDescent="0.2">
      <c r="E3833" s="84"/>
    </row>
    <row r="3834" spans="5:5" x14ac:dyDescent="0.2">
      <c r="E3834" s="84"/>
    </row>
    <row r="3835" spans="5:5" x14ac:dyDescent="0.2">
      <c r="E3835" s="84"/>
    </row>
    <row r="3836" spans="5:5" x14ac:dyDescent="0.2">
      <c r="E3836" s="84"/>
    </row>
    <row r="3837" spans="5:5" x14ac:dyDescent="0.2">
      <c r="E3837" s="84"/>
    </row>
    <row r="3838" spans="5:5" x14ac:dyDescent="0.2">
      <c r="E3838" s="84"/>
    </row>
    <row r="3839" spans="5:5" x14ac:dyDescent="0.2">
      <c r="E3839" s="84"/>
    </row>
    <row r="3840" spans="5:5" x14ac:dyDescent="0.2">
      <c r="E3840" s="84"/>
    </row>
    <row r="3841" spans="5:5" x14ac:dyDescent="0.2">
      <c r="E3841" s="84"/>
    </row>
    <row r="3842" spans="5:5" x14ac:dyDescent="0.2">
      <c r="E3842" s="84"/>
    </row>
    <row r="3843" spans="5:5" x14ac:dyDescent="0.2">
      <c r="E3843" s="84"/>
    </row>
    <row r="3844" spans="5:5" x14ac:dyDescent="0.2">
      <c r="E3844" s="84"/>
    </row>
    <row r="3845" spans="5:5" x14ac:dyDescent="0.2">
      <c r="E3845" s="84"/>
    </row>
    <row r="3846" spans="5:5" x14ac:dyDescent="0.2">
      <c r="E3846" s="84"/>
    </row>
    <row r="3847" spans="5:5" x14ac:dyDescent="0.2">
      <c r="E3847" s="84"/>
    </row>
    <row r="3848" spans="5:5" x14ac:dyDescent="0.2">
      <c r="E3848" s="84"/>
    </row>
    <row r="3849" spans="5:5" x14ac:dyDescent="0.2">
      <c r="E3849" s="84"/>
    </row>
    <row r="3850" spans="5:5" x14ac:dyDescent="0.2">
      <c r="E3850" s="84"/>
    </row>
    <row r="3851" spans="5:5" x14ac:dyDescent="0.2">
      <c r="E3851" s="84"/>
    </row>
    <row r="3852" spans="5:5" x14ac:dyDescent="0.2">
      <c r="E3852" s="84"/>
    </row>
    <row r="3853" spans="5:5" x14ac:dyDescent="0.2">
      <c r="E3853" s="84"/>
    </row>
    <row r="3854" spans="5:5" x14ac:dyDescent="0.2">
      <c r="E3854" s="84"/>
    </row>
    <row r="3855" spans="5:5" x14ac:dyDescent="0.2">
      <c r="E3855" s="84"/>
    </row>
    <row r="3856" spans="5:5" x14ac:dyDescent="0.2">
      <c r="E3856" s="84"/>
    </row>
    <row r="3857" spans="5:5" x14ac:dyDescent="0.2">
      <c r="E3857" s="84"/>
    </row>
    <row r="3858" spans="5:5" x14ac:dyDescent="0.2">
      <c r="E3858" s="84"/>
    </row>
    <row r="3859" spans="5:5" x14ac:dyDescent="0.2">
      <c r="E3859" s="84"/>
    </row>
    <row r="3860" spans="5:5" x14ac:dyDescent="0.2">
      <c r="E3860" s="84"/>
    </row>
    <row r="3861" spans="5:5" x14ac:dyDescent="0.2">
      <c r="E3861" s="84"/>
    </row>
    <row r="3862" spans="5:5" x14ac:dyDescent="0.2">
      <c r="E3862" s="84"/>
    </row>
    <row r="3863" spans="5:5" x14ac:dyDescent="0.2">
      <c r="E3863" s="84"/>
    </row>
    <row r="3864" spans="5:5" x14ac:dyDescent="0.2">
      <c r="E3864" s="84"/>
    </row>
    <row r="3865" spans="5:5" x14ac:dyDescent="0.2">
      <c r="E3865" s="84"/>
    </row>
    <row r="3866" spans="5:5" x14ac:dyDescent="0.2">
      <c r="E3866" s="84"/>
    </row>
    <row r="3867" spans="5:5" x14ac:dyDescent="0.2">
      <c r="E3867" s="84"/>
    </row>
    <row r="3868" spans="5:5" x14ac:dyDescent="0.2">
      <c r="E3868" s="84"/>
    </row>
    <row r="3869" spans="5:5" x14ac:dyDescent="0.2">
      <c r="E3869" s="84"/>
    </row>
    <row r="3870" spans="5:5" x14ac:dyDescent="0.2">
      <c r="E3870" s="84"/>
    </row>
    <row r="3871" spans="5:5" x14ac:dyDescent="0.2">
      <c r="E3871" s="84"/>
    </row>
    <row r="3872" spans="5:5" x14ac:dyDescent="0.2">
      <c r="E3872" s="84"/>
    </row>
    <row r="3873" spans="5:5" x14ac:dyDescent="0.2">
      <c r="E3873" s="84"/>
    </row>
    <row r="3874" spans="5:5" x14ac:dyDescent="0.2">
      <c r="E3874" s="84"/>
    </row>
    <row r="3875" spans="5:5" x14ac:dyDescent="0.2">
      <c r="E3875" s="84"/>
    </row>
    <row r="3876" spans="5:5" x14ac:dyDescent="0.2">
      <c r="E3876" s="84"/>
    </row>
    <row r="3877" spans="5:5" x14ac:dyDescent="0.2">
      <c r="E3877" s="84"/>
    </row>
    <row r="3878" spans="5:5" x14ac:dyDescent="0.2">
      <c r="E3878" s="84"/>
    </row>
    <row r="3879" spans="5:5" x14ac:dyDescent="0.2">
      <c r="E3879" s="84"/>
    </row>
    <row r="3880" spans="5:5" x14ac:dyDescent="0.2">
      <c r="E3880" s="84"/>
    </row>
    <row r="3881" spans="5:5" x14ac:dyDescent="0.2">
      <c r="E3881" s="84"/>
    </row>
    <row r="3882" spans="5:5" x14ac:dyDescent="0.2">
      <c r="E3882" s="84"/>
    </row>
    <row r="3883" spans="5:5" x14ac:dyDescent="0.2">
      <c r="E3883" s="84"/>
    </row>
    <row r="3884" spans="5:5" x14ac:dyDescent="0.2">
      <c r="E3884" s="84"/>
    </row>
    <row r="3885" spans="5:5" x14ac:dyDescent="0.2">
      <c r="E3885" s="84"/>
    </row>
    <row r="3886" spans="5:5" x14ac:dyDescent="0.2">
      <c r="E3886" s="84"/>
    </row>
    <row r="3887" spans="5:5" x14ac:dyDescent="0.2">
      <c r="E3887" s="84"/>
    </row>
    <row r="3888" spans="5:5" x14ac:dyDescent="0.2">
      <c r="E3888" s="84"/>
    </row>
    <row r="3889" spans="5:5" x14ac:dyDescent="0.2">
      <c r="E3889" s="84"/>
    </row>
    <row r="3890" spans="5:5" x14ac:dyDescent="0.2">
      <c r="E3890" s="84"/>
    </row>
    <row r="3891" spans="5:5" x14ac:dyDescent="0.2">
      <c r="E3891" s="84"/>
    </row>
    <row r="3892" spans="5:5" x14ac:dyDescent="0.2">
      <c r="E3892" s="84"/>
    </row>
    <row r="3893" spans="5:5" x14ac:dyDescent="0.2">
      <c r="E3893" s="84"/>
    </row>
    <row r="3894" spans="5:5" x14ac:dyDescent="0.2">
      <c r="E3894" s="84"/>
    </row>
    <row r="3895" spans="5:5" x14ac:dyDescent="0.2">
      <c r="E3895" s="84"/>
    </row>
    <row r="3896" spans="5:5" x14ac:dyDescent="0.2">
      <c r="E3896" s="84"/>
    </row>
    <row r="3897" spans="5:5" x14ac:dyDescent="0.2">
      <c r="E3897" s="84"/>
    </row>
    <row r="3898" spans="5:5" x14ac:dyDescent="0.2">
      <c r="E3898" s="84"/>
    </row>
    <row r="3899" spans="5:5" x14ac:dyDescent="0.2">
      <c r="E3899" s="84"/>
    </row>
    <row r="3900" spans="5:5" x14ac:dyDescent="0.2">
      <c r="E3900" s="84"/>
    </row>
    <row r="3901" spans="5:5" x14ac:dyDescent="0.2">
      <c r="E3901" s="84"/>
    </row>
    <row r="3902" spans="5:5" x14ac:dyDescent="0.2">
      <c r="E3902" s="84"/>
    </row>
    <row r="3903" spans="5:5" x14ac:dyDescent="0.2">
      <c r="E3903" s="84"/>
    </row>
    <row r="3904" spans="5:5" x14ac:dyDescent="0.2">
      <c r="E3904" s="84"/>
    </row>
    <row r="3905" spans="5:5" x14ac:dyDescent="0.2">
      <c r="E3905" s="84"/>
    </row>
    <row r="3906" spans="5:5" x14ac:dyDescent="0.2">
      <c r="E3906" s="84"/>
    </row>
    <row r="3907" spans="5:5" x14ac:dyDescent="0.2">
      <c r="E3907" s="84"/>
    </row>
    <row r="3908" spans="5:5" x14ac:dyDescent="0.2">
      <c r="E3908" s="84"/>
    </row>
    <row r="3909" spans="5:5" x14ac:dyDescent="0.2">
      <c r="E3909" s="84"/>
    </row>
    <row r="3910" spans="5:5" x14ac:dyDescent="0.2">
      <c r="E3910" s="84"/>
    </row>
    <row r="3911" spans="5:5" x14ac:dyDescent="0.2">
      <c r="E3911" s="84"/>
    </row>
    <row r="3912" spans="5:5" x14ac:dyDescent="0.2">
      <c r="E3912" s="84"/>
    </row>
    <row r="3913" spans="5:5" x14ac:dyDescent="0.2">
      <c r="E3913" s="84"/>
    </row>
    <row r="3914" spans="5:5" x14ac:dyDescent="0.2">
      <c r="E3914" s="84"/>
    </row>
    <row r="3915" spans="5:5" x14ac:dyDescent="0.2">
      <c r="E3915" s="84"/>
    </row>
    <row r="3916" spans="5:5" x14ac:dyDescent="0.2">
      <c r="E3916" s="84"/>
    </row>
    <row r="3917" spans="5:5" x14ac:dyDescent="0.2">
      <c r="E3917" s="84"/>
    </row>
    <row r="3918" spans="5:5" x14ac:dyDescent="0.2">
      <c r="E3918" s="84"/>
    </row>
    <row r="3919" spans="5:5" x14ac:dyDescent="0.2">
      <c r="E3919" s="84"/>
    </row>
    <row r="3920" spans="5:5" x14ac:dyDescent="0.2">
      <c r="E3920" s="84"/>
    </row>
    <row r="3921" spans="5:5" x14ac:dyDescent="0.2">
      <c r="E3921" s="84"/>
    </row>
    <row r="3922" spans="5:5" x14ac:dyDescent="0.2">
      <c r="E3922" s="84"/>
    </row>
    <row r="3923" spans="5:5" x14ac:dyDescent="0.2">
      <c r="E3923" s="84"/>
    </row>
    <row r="3924" spans="5:5" x14ac:dyDescent="0.2">
      <c r="E3924" s="84"/>
    </row>
    <row r="3925" spans="5:5" x14ac:dyDescent="0.2">
      <c r="E3925" s="84"/>
    </row>
    <row r="3926" spans="5:5" x14ac:dyDescent="0.2">
      <c r="E3926" s="84"/>
    </row>
    <row r="3927" spans="5:5" x14ac:dyDescent="0.2">
      <c r="E3927" s="84"/>
    </row>
    <row r="3928" spans="5:5" x14ac:dyDescent="0.2">
      <c r="E3928" s="84"/>
    </row>
    <row r="3929" spans="5:5" x14ac:dyDescent="0.2">
      <c r="E3929" s="84"/>
    </row>
    <row r="3930" spans="5:5" x14ac:dyDescent="0.2">
      <c r="E3930" s="84"/>
    </row>
    <row r="3931" spans="5:5" x14ac:dyDescent="0.2">
      <c r="E3931" s="84"/>
    </row>
    <row r="3932" spans="5:5" x14ac:dyDescent="0.2">
      <c r="E3932" s="84"/>
    </row>
    <row r="3933" spans="5:5" x14ac:dyDescent="0.2">
      <c r="E3933" s="84"/>
    </row>
    <row r="3934" spans="5:5" x14ac:dyDescent="0.2">
      <c r="E3934" s="84"/>
    </row>
    <row r="3935" spans="5:5" x14ac:dyDescent="0.2">
      <c r="E3935" s="84"/>
    </row>
    <row r="3936" spans="5:5" x14ac:dyDescent="0.2">
      <c r="E3936" s="84"/>
    </row>
    <row r="3937" spans="5:5" x14ac:dyDescent="0.2">
      <c r="E3937" s="84"/>
    </row>
    <row r="3938" spans="5:5" x14ac:dyDescent="0.2">
      <c r="E3938" s="84"/>
    </row>
    <row r="3939" spans="5:5" x14ac:dyDescent="0.2">
      <c r="E3939" s="84"/>
    </row>
    <row r="3940" spans="5:5" x14ac:dyDescent="0.2">
      <c r="E3940" s="84"/>
    </row>
    <row r="3941" spans="5:5" x14ac:dyDescent="0.2">
      <c r="E3941" s="84"/>
    </row>
    <row r="3942" spans="5:5" x14ac:dyDescent="0.2">
      <c r="E3942" s="84"/>
    </row>
    <row r="3943" spans="5:5" x14ac:dyDescent="0.2">
      <c r="E3943" s="84"/>
    </row>
    <row r="3944" spans="5:5" x14ac:dyDescent="0.2">
      <c r="E3944" s="84"/>
    </row>
    <row r="3945" spans="5:5" x14ac:dyDescent="0.2">
      <c r="E3945" s="84"/>
    </row>
    <row r="3946" spans="5:5" x14ac:dyDescent="0.2">
      <c r="E3946" s="84"/>
    </row>
    <row r="3947" spans="5:5" x14ac:dyDescent="0.2">
      <c r="E3947" s="84"/>
    </row>
    <row r="3948" spans="5:5" x14ac:dyDescent="0.2">
      <c r="E3948" s="84"/>
    </row>
    <row r="3949" spans="5:5" x14ac:dyDescent="0.2">
      <c r="E3949" s="84"/>
    </row>
    <row r="3950" spans="5:5" x14ac:dyDescent="0.2">
      <c r="E3950" s="84"/>
    </row>
    <row r="3951" spans="5:5" x14ac:dyDescent="0.2">
      <c r="E3951" s="84"/>
    </row>
    <row r="3952" spans="5:5" x14ac:dyDescent="0.2">
      <c r="E3952" s="84"/>
    </row>
    <row r="3953" spans="5:5" x14ac:dyDescent="0.2">
      <c r="E3953" s="84"/>
    </row>
    <row r="3954" spans="5:5" x14ac:dyDescent="0.2">
      <c r="E3954" s="84"/>
    </row>
    <row r="3955" spans="5:5" x14ac:dyDescent="0.2">
      <c r="E3955" s="84"/>
    </row>
    <row r="3956" spans="5:5" x14ac:dyDescent="0.2">
      <c r="E3956" s="84"/>
    </row>
    <row r="3957" spans="5:5" x14ac:dyDescent="0.2">
      <c r="E3957" s="84"/>
    </row>
    <row r="3958" spans="5:5" x14ac:dyDescent="0.2">
      <c r="E3958" s="84"/>
    </row>
    <row r="3959" spans="5:5" x14ac:dyDescent="0.2">
      <c r="E3959" s="84"/>
    </row>
    <row r="3960" spans="5:5" x14ac:dyDescent="0.2">
      <c r="E3960" s="84"/>
    </row>
    <row r="3961" spans="5:5" x14ac:dyDescent="0.2">
      <c r="E3961" s="84"/>
    </row>
    <row r="3962" spans="5:5" x14ac:dyDescent="0.2">
      <c r="E3962" s="84"/>
    </row>
    <row r="3963" spans="5:5" x14ac:dyDescent="0.2">
      <c r="E3963" s="84"/>
    </row>
    <row r="3964" spans="5:5" x14ac:dyDescent="0.2">
      <c r="E3964" s="84"/>
    </row>
    <row r="3965" spans="5:5" x14ac:dyDescent="0.2">
      <c r="E3965" s="84"/>
    </row>
    <row r="3966" spans="5:5" x14ac:dyDescent="0.2">
      <c r="E3966" s="84"/>
    </row>
    <row r="3967" spans="5:5" x14ac:dyDescent="0.2">
      <c r="E3967" s="84"/>
    </row>
    <row r="3968" spans="5:5" x14ac:dyDescent="0.2">
      <c r="E3968" s="84"/>
    </row>
    <row r="3969" spans="5:5" x14ac:dyDescent="0.2">
      <c r="E3969" s="84"/>
    </row>
    <row r="3970" spans="5:5" x14ac:dyDescent="0.2">
      <c r="E3970" s="84"/>
    </row>
    <row r="3971" spans="5:5" x14ac:dyDescent="0.2">
      <c r="E3971" s="84"/>
    </row>
    <row r="3972" spans="5:5" x14ac:dyDescent="0.2">
      <c r="E3972" s="84"/>
    </row>
    <row r="3973" spans="5:5" x14ac:dyDescent="0.2">
      <c r="E3973" s="84"/>
    </row>
    <row r="3974" spans="5:5" x14ac:dyDescent="0.2">
      <c r="E3974" s="84"/>
    </row>
    <row r="3975" spans="5:5" x14ac:dyDescent="0.2">
      <c r="E3975" s="84"/>
    </row>
    <row r="3976" spans="5:5" x14ac:dyDescent="0.2">
      <c r="E3976" s="84"/>
    </row>
    <row r="3977" spans="5:5" x14ac:dyDescent="0.2">
      <c r="E3977" s="84"/>
    </row>
    <row r="3978" spans="5:5" x14ac:dyDescent="0.2">
      <c r="E3978" s="84"/>
    </row>
    <row r="3979" spans="5:5" x14ac:dyDescent="0.2">
      <c r="E3979" s="84"/>
    </row>
    <row r="3980" spans="5:5" x14ac:dyDescent="0.2">
      <c r="E3980" s="84"/>
    </row>
    <row r="3981" spans="5:5" x14ac:dyDescent="0.2">
      <c r="E3981" s="84"/>
    </row>
    <row r="3982" spans="5:5" x14ac:dyDescent="0.2">
      <c r="E3982" s="84"/>
    </row>
    <row r="3983" spans="5:5" x14ac:dyDescent="0.2">
      <c r="E3983" s="84"/>
    </row>
    <row r="3984" spans="5:5" x14ac:dyDescent="0.2">
      <c r="E3984" s="84"/>
    </row>
    <row r="3985" spans="5:5" x14ac:dyDescent="0.2">
      <c r="E3985" s="84"/>
    </row>
    <row r="3986" spans="5:5" x14ac:dyDescent="0.2">
      <c r="E3986" s="84"/>
    </row>
    <row r="3987" spans="5:5" x14ac:dyDescent="0.2">
      <c r="E3987" s="84"/>
    </row>
    <row r="3988" spans="5:5" x14ac:dyDescent="0.2">
      <c r="E3988" s="84"/>
    </row>
    <row r="3989" spans="5:5" x14ac:dyDescent="0.2">
      <c r="E3989" s="84"/>
    </row>
    <row r="3990" spans="5:5" x14ac:dyDescent="0.2">
      <c r="E3990" s="84"/>
    </row>
    <row r="3991" spans="5:5" x14ac:dyDescent="0.2">
      <c r="E3991" s="84"/>
    </row>
    <row r="3992" spans="5:5" x14ac:dyDescent="0.2">
      <c r="E3992" s="84"/>
    </row>
    <row r="3993" spans="5:5" x14ac:dyDescent="0.2">
      <c r="E3993" s="84"/>
    </row>
    <row r="3994" spans="5:5" x14ac:dyDescent="0.2">
      <c r="E3994" s="84"/>
    </row>
    <row r="3995" spans="5:5" x14ac:dyDescent="0.2">
      <c r="E3995" s="84"/>
    </row>
    <row r="3996" spans="5:5" x14ac:dyDescent="0.2">
      <c r="E3996" s="84"/>
    </row>
    <row r="3997" spans="5:5" x14ac:dyDescent="0.2">
      <c r="E3997" s="84"/>
    </row>
    <row r="3998" spans="5:5" x14ac:dyDescent="0.2">
      <c r="E3998" s="84"/>
    </row>
    <row r="3999" spans="5:5" x14ac:dyDescent="0.2">
      <c r="E3999" s="84"/>
    </row>
    <row r="4000" spans="5:5" x14ac:dyDescent="0.2">
      <c r="E4000" s="84"/>
    </row>
    <row r="4001" spans="5:5" x14ac:dyDescent="0.2">
      <c r="E4001" s="84"/>
    </row>
    <row r="4002" spans="5:5" x14ac:dyDescent="0.2">
      <c r="E4002" s="84"/>
    </row>
    <row r="4003" spans="5:5" x14ac:dyDescent="0.2">
      <c r="E4003" s="84"/>
    </row>
    <row r="4004" spans="5:5" x14ac:dyDescent="0.2">
      <c r="E4004" s="84"/>
    </row>
    <row r="4005" spans="5:5" x14ac:dyDescent="0.2">
      <c r="E4005" s="84"/>
    </row>
    <row r="4006" spans="5:5" x14ac:dyDescent="0.2">
      <c r="E4006" s="84"/>
    </row>
    <row r="4007" spans="5:5" x14ac:dyDescent="0.2">
      <c r="E4007" s="84"/>
    </row>
    <row r="4008" spans="5:5" x14ac:dyDescent="0.2">
      <c r="E4008" s="84"/>
    </row>
    <row r="4009" spans="5:5" x14ac:dyDescent="0.2">
      <c r="E4009" s="84"/>
    </row>
    <row r="4010" spans="5:5" x14ac:dyDescent="0.2">
      <c r="E4010" s="84"/>
    </row>
    <row r="4011" spans="5:5" x14ac:dyDescent="0.2">
      <c r="E4011" s="84"/>
    </row>
    <row r="4012" spans="5:5" x14ac:dyDescent="0.2">
      <c r="E4012" s="84"/>
    </row>
    <row r="4013" spans="5:5" x14ac:dyDescent="0.2">
      <c r="E4013" s="84"/>
    </row>
    <row r="4014" spans="5:5" x14ac:dyDescent="0.2">
      <c r="E4014" s="84"/>
    </row>
    <row r="4015" spans="5:5" x14ac:dyDescent="0.2">
      <c r="E4015" s="84"/>
    </row>
    <row r="4016" spans="5:5" x14ac:dyDescent="0.2">
      <c r="E4016" s="84"/>
    </row>
    <row r="4017" spans="5:5" x14ac:dyDescent="0.2">
      <c r="E4017" s="84"/>
    </row>
    <row r="4018" spans="5:5" x14ac:dyDescent="0.2">
      <c r="E4018" s="84"/>
    </row>
    <row r="4019" spans="5:5" x14ac:dyDescent="0.2">
      <c r="E4019" s="84"/>
    </row>
    <row r="4020" spans="5:5" x14ac:dyDescent="0.2">
      <c r="E4020" s="84"/>
    </row>
    <row r="4021" spans="5:5" x14ac:dyDescent="0.2">
      <c r="E4021" s="84"/>
    </row>
    <row r="4022" spans="5:5" x14ac:dyDescent="0.2">
      <c r="E4022" s="84"/>
    </row>
    <row r="4023" spans="5:5" x14ac:dyDescent="0.2">
      <c r="E4023" s="84"/>
    </row>
    <row r="4024" spans="5:5" x14ac:dyDescent="0.2">
      <c r="E4024" s="84"/>
    </row>
    <row r="4025" spans="5:5" x14ac:dyDescent="0.2">
      <c r="E4025" s="84"/>
    </row>
    <row r="4026" spans="5:5" x14ac:dyDescent="0.2">
      <c r="E4026" s="84"/>
    </row>
    <row r="4027" spans="5:5" x14ac:dyDescent="0.2">
      <c r="E4027" s="84"/>
    </row>
    <row r="4028" spans="5:5" x14ac:dyDescent="0.2">
      <c r="E4028" s="84"/>
    </row>
    <row r="4029" spans="5:5" x14ac:dyDescent="0.2">
      <c r="E4029" s="84"/>
    </row>
    <row r="4030" spans="5:5" x14ac:dyDescent="0.2">
      <c r="E4030" s="84"/>
    </row>
    <row r="4031" spans="5:5" x14ac:dyDescent="0.2">
      <c r="E4031" s="84"/>
    </row>
    <row r="4032" spans="5:5" x14ac:dyDescent="0.2">
      <c r="E4032" s="84"/>
    </row>
    <row r="4033" spans="5:5" x14ac:dyDescent="0.2">
      <c r="E4033" s="84"/>
    </row>
    <row r="4034" spans="5:5" x14ac:dyDescent="0.2">
      <c r="E4034" s="84"/>
    </row>
    <row r="4035" spans="5:5" x14ac:dyDescent="0.2">
      <c r="E4035" s="84"/>
    </row>
    <row r="4036" spans="5:5" x14ac:dyDescent="0.2">
      <c r="E4036" s="84"/>
    </row>
    <row r="4037" spans="5:5" x14ac:dyDescent="0.2">
      <c r="E4037" s="84"/>
    </row>
    <row r="4038" spans="5:5" x14ac:dyDescent="0.2">
      <c r="E4038" s="84"/>
    </row>
    <row r="4039" spans="5:5" x14ac:dyDescent="0.2">
      <c r="E4039" s="84"/>
    </row>
    <row r="4040" spans="5:5" x14ac:dyDescent="0.2">
      <c r="E4040" s="84"/>
    </row>
    <row r="4041" spans="5:5" x14ac:dyDescent="0.2">
      <c r="E4041" s="84"/>
    </row>
    <row r="4042" spans="5:5" x14ac:dyDescent="0.2">
      <c r="E4042" s="84"/>
    </row>
    <row r="4043" spans="5:5" x14ac:dyDescent="0.2">
      <c r="E4043" s="84"/>
    </row>
    <row r="4044" spans="5:5" x14ac:dyDescent="0.2">
      <c r="E4044" s="84"/>
    </row>
    <row r="4045" spans="5:5" x14ac:dyDescent="0.2">
      <c r="E4045" s="84"/>
    </row>
    <row r="4046" spans="5:5" x14ac:dyDescent="0.2">
      <c r="E4046" s="84"/>
    </row>
    <row r="4047" spans="5:5" x14ac:dyDescent="0.2">
      <c r="E4047" s="84"/>
    </row>
  </sheetData>
  <sheetProtection algorithmName="SHA-512" hashValue="D7dAspss5/2QlKCveMoDtY7yy/J/auOBf6XsFDHwtWs1iFuM+2eefXLLzMcOEBsD8LyNi3s08x5jNQguCAFFiA==" saltValue="jfub0NO00i5nxgZSyHZVTw==" spinCount="100000" sheet="1" objects="1" scenarios="1"/>
  <protectedRanges>
    <protectedRange sqref="E24" name="JUSTIFICACION 1_2"/>
    <protectedRange sqref="H24" name="MONTOS 1_2"/>
  </protectedRanges>
  <autoFilter ref="A8:J844" xr:uid="{00000000-0009-0000-0000-000000000000}"/>
  <mergeCells count="5">
    <mergeCell ref="A1:J1"/>
    <mergeCell ref="A2:J2"/>
    <mergeCell ref="C4:E4"/>
    <mergeCell ref="A4:B4"/>
    <mergeCell ref="A5:E6"/>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dc:creator>
  <cp:lastModifiedBy>INTA</cp:lastModifiedBy>
  <cp:lastPrinted>2021-03-08T13:37:54Z</cp:lastPrinted>
  <dcterms:created xsi:type="dcterms:W3CDTF">2021-01-19T15:48:59Z</dcterms:created>
  <dcterms:modified xsi:type="dcterms:W3CDTF">2021-03-08T13:38:47Z</dcterms:modified>
</cp:coreProperties>
</file>